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180" windowWidth="12990" windowHeight="11760" tabRatio="730" activeTab="0"/>
  </bookViews>
  <sheets>
    <sheet name="Тарифы ТНТ International" sheetId="1" r:id="rId1"/>
    <sheet name="Скидки ТНТ International минуты" sheetId="2" r:id="rId2"/>
    <sheet name="Доп.коэф. и скидки минуты" sheetId="3" r:id="rId3"/>
  </sheets>
  <externalReferences>
    <externalReference r:id="rId6"/>
    <externalReference r:id="rId7"/>
    <externalReference r:id="rId8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2">'Доп.коэф. и скидки минуты'!$A$1:$F$38</definedName>
    <definedName name="_xlnm.Print_Area" localSheetId="1">'Скидки ТНТ International минуты'!$A$1:$H$45</definedName>
    <definedName name="_xlnm.Print_Area" localSheetId="0">'Тарифы ТНТ International'!$A$1:$G$88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/>
</workbook>
</file>

<file path=xl/sharedStrings.xml><?xml version="1.0" encoding="utf-8"?>
<sst xmlns="http://schemas.openxmlformats.org/spreadsheetml/2006/main" count="236" uniqueCount="129">
  <si>
    <t>За сумму заказа в год</t>
  </si>
  <si>
    <t>Суммарный бюджет (net) (USD)</t>
  </si>
  <si>
    <t>Скидка</t>
  </si>
  <si>
    <t xml:space="preserve">    2. рекламы иностранных торговых марок, оплата за которую осуществляется в белорусских рублях, применяются  следующие скидки</t>
  </si>
  <si>
    <t>3.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марки, предоставляются следующие скидки:</t>
  </si>
  <si>
    <t>Примечание: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</t>
  </si>
  <si>
    <t>ПОВЫШАЮЩИЕ КОЭФФИЦИЕНТЫ</t>
  </si>
  <si>
    <t xml:space="preserve">    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</si>
  <si>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t>СКИДКИ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</si>
  <si>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</si>
  <si>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</si>
  <si>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</si>
  <si>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</si>
  <si>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</si>
  <si>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</si>
  <si>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</si>
  <si>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</si>
  <si>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</si>
  <si>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</si>
  <si>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</si>
  <si>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 xml:space="preserve">         При размещении рекламы менее одной минуты цена определяется расчетным путем пропорционально установленному тарифу на одну минуту в зависимости от фактического хронометража.</t>
  </si>
  <si>
    <t xml:space="preserve">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</si>
  <si>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</si>
  <si>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   При необходимости на отдельные программы, художественные фильмы, спортивные трансляции могут устанавливаться специальные тарифы.</t>
  </si>
  <si>
    <t xml:space="preserve">         При анонсировании  культурных, музыкальных, спортивных мероприятий применяется скидка 90% (за исключением рекламы выставок и устных упоминаний партнеров/спонсоров в анонсах). Допускается применение скидки 90% при размещении в анонсе названия, товарных знаков (знаков обслуживания), логотипов партнеров/спонсоров мероприятия - при условии, что они должны быть выполнены в статичном виде размером не более 7 процентов от площади кадра. Также допускается применение скидки 90% при оказании рекламных услуг в форме устных объявлений ведущих телепрограмм, содержащих в себе информацию исключительно о месте и времени проведения планируемых культурных, музыкальных, развлекательных или спортивных мероприятиях.</t>
  </si>
  <si>
    <t xml:space="preserve">          В случае содержания в рекламных материалах рекламодателя информации об иных торговых марках, не имеющих прямого отношения к рекламируемым товару, работе, услуге, юридическому лицу либо физическому лицу, применяется повышающий  коэффициент 1,3.
          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</si>
  <si>
    <t xml:space="preserve">      Дополнительная скидка рекламному агентству- 15%.  </t>
  </si>
  <si>
    <t>**Примечание: При заявлении переходящих бюджетов в части сроков считать месяцем 30 календарных дней</t>
  </si>
  <si>
    <t xml:space="preserve">          При размещении рекламной информации предприятий, учреждений, организаций, производителей товаров и услуг независимо от формы собственности, не рекламирующих иностранные торговые марки, внутри рекламных блоков и в номинации "Партнер показа" применяется  скидка 80%</t>
  </si>
  <si>
    <t>от</t>
  </si>
  <si>
    <t>до</t>
  </si>
  <si>
    <t>За сумму заказа в месяц</t>
  </si>
  <si>
    <t xml:space="preserve">    1. рекламы иностранных торговых марок, оплата за которую осуществляется в иностранной валюте, применяются  следующие скидки </t>
  </si>
  <si>
    <t>*Примечание: бюджет на размещение рекламы в номинации "Партнер программы/показа" не учитывается  при расчете скидки за величину рекламного бюджета</t>
  </si>
  <si>
    <t>Сезонные коэффициенты на телеканале "ТНТ International"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</si>
  <si>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</si>
  <si>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 xml:space="preserve">          При размещении рекламной информации в рекламных блоках заказчик может повысить приоритет своего размещения, выбрав повышающий коэффициент к расчетным тарифам от 1,3 до 2,0 с шагом 0,1.</t>
  </si>
  <si>
    <t xml:space="preserve">          Повышающий коэффициент за размещение в номинации "Партнер показа" - 2,6; в номинации "Генеральный Партнер показа" дополнительный коэффициент - 2,0; в номинации "Эксклюзивный Партнер показа" дополнительный коэффициент - 3,0</t>
  </si>
  <si>
    <t xml:space="preserve">          Минимальный хронометраж ролика в номинации "Партнер показа" — 10 секунд. Стоимость для размещения роликов  меньшего хронометража рассчитывается  исходя из стоимости 10-секундного ролика</t>
  </si>
  <si>
    <t xml:space="preserve">          При размещении  рекламной информации предприятий, учреждений, организаций, производителей товаров и услуг иностранных торговых марок в номинации "Партнер показа"применяется  скидка 80%</t>
  </si>
  <si>
    <t>при анонсировании культурных, музыкальных, спортивных мероприятий</t>
  </si>
  <si>
    <t>(общий нерезидентский)</t>
  </si>
  <si>
    <t>(общий резидентский)</t>
  </si>
  <si>
    <t>(для анонсов)</t>
  </si>
  <si>
    <t xml:space="preserve">          При размещении рекламы пива и слабоалкогольных напитков применяется дополнительный коэффициент 2</t>
  </si>
  <si>
    <t>январь</t>
  </si>
  <si>
    <t>февраль</t>
  </si>
  <si>
    <t xml:space="preserve">          Повышающий коэффициент 1,3 не применяется: 1) при размещении рекламной информации, анонсирующей культурные, музыкальные и спортивные мероприятия; 2) при размещении рекламной информации о деятельности белорусских организаций розничной торговли и реализуемых ими а) товаров под собственными зарегистрированными товарными знаками; б) товаров,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</si>
  <si>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t>на услуги по размещению рекламной информации</t>
  </si>
  <si>
    <t>в рекламных блоках телеканала "ТНТ International"</t>
  </si>
  <si>
    <t>Время</t>
  </si>
  <si>
    <t>Программа</t>
  </si>
  <si>
    <t>Тариф за 1 мин. USD</t>
  </si>
  <si>
    <t>Понедельник-Четверг</t>
  </si>
  <si>
    <t>6:00 - 7:00</t>
  </si>
  <si>
    <t>Comedy Club/ Comedy Woman/ Сериал</t>
  </si>
  <si>
    <t>7:00 - 9:00</t>
  </si>
  <si>
    <t>9:00 - 10:30</t>
  </si>
  <si>
    <t>Дом - 2. Lite</t>
  </si>
  <si>
    <t>10:30 - 11:30</t>
  </si>
  <si>
    <t>Экстрасенсы ведут расследование</t>
  </si>
  <si>
    <t>11:30 - 13:30</t>
  </si>
  <si>
    <t>Comedy Woman/ Comedy Club</t>
  </si>
  <si>
    <t>13:30 - 16:00</t>
  </si>
  <si>
    <t xml:space="preserve">Сериал </t>
  </si>
  <si>
    <t>16:00 - 17:00</t>
  </si>
  <si>
    <t>17:00 - 18:00</t>
  </si>
  <si>
    <t>21:00 - 23:00</t>
  </si>
  <si>
    <t>23:00 - 00:00</t>
  </si>
  <si>
    <t>Дом - 2. Город любви</t>
  </si>
  <si>
    <t>0:00 - 1:00</t>
  </si>
  <si>
    <t>Дом - 2. После заката</t>
  </si>
  <si>
    <t>1:00 - 2:00</t>
  </si>
  <si>
    <t>2:00 - 6:00</t>
  </si>
  <si>
    <t>Сериал/ Comedy</t>
  </si>
  <si>
    <t>Пятница</t>
  </si>
  <si>
    <t>13:30 - 14:30</t>
  </si>
  <si>
    <t>Однажды в России / Юмористическое шоу</t>
  </si>
  <si>
    <t>16:30 - 17:30</t>
  </si>
  <si>
    <t>17:30 - 18:30</t>
  </si>
  <si>
    <t>18:30 - 19:30</t>
  </si>
  <si>
    <t>19:30 - 20:00</t>
  </si>
  <si>
    <t>20:00 - 22:00</t>
  </si>
  <si>
    <t>22:00 - 23:00</t>
  </si>
  <si>
    <t>Сериал/ Comedy / Юмористическое шоу</t>
  </si>
  <si>
    <t>Суббота</t>
  </si>
  <si>
    <t>Женская лига/ Comedy Club/ Comedy Woman</t>
  </si>
  <si>
    <t>7:00 - 8:00</t>
  </si>
  <si>
    <t>8:00 - 9:00</t>
  </si>
  <si>
    <t>9:00 - 10:00</t>
  </si>
  <si>
    <t>Сериал</t>
  </si>
  <si>
    <t>10:00 -11:00</t>
  </si>
  <si>
    <t>11:00 -12:00</t>
  </si>
  <si>
    <t>Comedy Woman Лучшее</t>
  </si>
  <si>
    <t>Stand Up</t>
  </si>
  <si>
    <t>14:30 - 16:30</t>
  </si>
  <si>
    <t>Наша  Russia/ Comedy Woman. Лучшее</t>
  </si>
  <si>
    <t>Comedy Club. Лучшее/ Comedy Woman. Лучшее / Женская лига</t>
  </si>
  <si>
    <t>Воскресенье</t>
  </si>
  <si>
    <t>12:00 - 14:00</t>
  </si>
  <si>
    <t>17:00 - 19:00</t>
  </si>
  <si>
    <t>19:00 - 20:00</t>
  </si>
  <si>
    <t>20:00 - 21:00</t>
  </si>
  <si>
    <t>Где логика / Юмористическое шоу</t>
  </si>
  <si>
    <t>21:00 - 22:00</t>
  </si>
  <si>
    <t>23:00 - 0 :00</t>
  </si>
  <si>
    <t>Наша  Russia/ Comedy Club. Лучшее</t>
  </si>
  <si>
    <t>Comedy Club. Лучшее/ Женская лига</t>
  </si>
  <si>
    <t>18:00 - 19:00</t>
  </si>
  <si>
    <t xml:space="preserve">           Повышающий коэффициент за позиционирование внутри рекламного блока: первая позиция - 1,15; вторая, предпоследняя и последняя позиции - 1,1.</t>
  </si>
  <si>
    <t>Сериал / Юмористическое шоу</t>
  </si>
  <si>
    <t>Comedy woman / Comedy Club / Сериал</t>
  </si>
  <si>
    <t>Сериал / юмористическое шоу / тематическая программа</t>
  </si>
  <si>
    <t>Специальные тарифы</t>
  </si>
  <si>
    <t>на услуги по размещению рекламной информации в премьерных показах*</t>
  </si>
  <si>
    <t>* Премьера - первый публичный показ сериала, юмористического шоу, тематической программы (в том числе нового сезона)</t>
  </si>
  <si>
    <t>пн-пт
19:00-22:30</t>
  </si>
  <si>
    <t>сб-вс, выходные и праздничные дни
19:00-22:30</t>
  </si>
  <si>
    <t xml:space="preserve">          Повышающий коэффициент за размещение в номинации "Партнер показа" в формате "Графический баннер" - 1,6.</t>
  </si>
  <si>
    <t>Тарифы</t>
  </si>
  <si>
    <t>при размещении рекламы иностранных торговых марок, оплата за которую осуществляется в иностранной валюте</t>
  </si>
  <si>
    <t>Сериал / Юмористическое шоу / Тематическая программа</t>
  </si>
  <si>
    <t>14:00 - 16:00</t>
  </si>
  <si>
    <t>14:00 - 17:00</t>
  </si>
  <si>
    <t>Тариф за 1 мин. без НДС (руб.)</t>
  </si>
  <si>
    <t>Тариф за 1 мин. с НДС (руб.)</t>
  </si>
  <si>
    <t>c 01.07.2016  года</t>
  </si>
  <si>
    <t>Скидки за величину рекламного бюджета (объемная) на канале "ТНТ International" с 01.07.2016 года при размещении:</t>
  </si>
  <si>
    <t>Суммарный бюджет (net) (руб. с НДС)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</si>
</sst>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-* #,##0.00_-;\-* #,##0.00_-;_-* &quot;-&quot;??_-;_-@_-"/>
    <numFmt numFmtId="168" formatCode="_(* #,##0_);_(* \(#,##0\);_(* &quot;-&quot;??_);_(@_)"/>
    <numFmt numFmtId="169" formatCode="yyyy\-mm\-dd"/>
    <numFmt numFmtId="170" formatCode="[hh]:mm:ss"/>
    <numFmt numFmtId="171" formatCode="[ss]"/>
    <numFmt numFmtId="172" formatCode="_-* #,##0&quot;$&quot;_-;\-* #,##0&quot;$&quot;_-;_-* &quot;-&quot;&quot;$&quot;_-;_-@_-"/>
    <numFmt numFmtId="173" formatCode="_-* #,##0.00\ _D_M_-;\-* #,##0.00\ _D_M_-;_-* &quot;-&quot;??\ _D_M_-;_-@_-"/>
    <numFmt numFmtId="174" formatCode="_([$€]* #,##0.00_);_([$€]* \(#,##0.00\);_([$€]* &quot;-&quot;??_);_(@_)"/>
    <numFmt numFmtId="175" formatCode="#,##0\ &quot;Pts&quot;;[Red]\-#,##0\ &quot;Pts&quot;"/>
    <numFmt numFmtId="176" formatCode="#,##0&quot;$&quot;;[Red]\-#,##0&quot;$&quot;"/>
    <numFmt numFmtId="177" formatCode="General_)"/>
    <numFmt numFmtId="178" formatCode="#,##0\ &quot;DM&quot;;[Red]\-#,##0\ &quot;DM&quot;"/>
    <numFmt numFmtId="179" formatCode="_-* #,##0\ &quot;DM&quot;_-;\-* #,##0\ &quot;DM&quot;_-;_-* &quot;-&quot;\ &quot;DM&quot;_-;_-@_-"/>
    <numFmt numFmtId="180" formatCode="#,##0&quot; DM&quot;;[Red]\-#,##0&quot; DM&quot;"/>
    <numFmt numFmtId="181" formatCode="_-* #,##0&quot;?.&quot;_-;\-* #,##0&quot;?.&quot;_-;_-* &quot;-&quot;&quot;?.&quot;_-;_-@_-"/>
    <numFmt numFmtId="182" formatCode="_-* #,##0&quot;ð.&quot;_-;\-* #,##0&quot;ð.&quot;_-;_-* &quot;-&quot;&quot;ð.&quot;_-;_-@_-"/>
    <numFmt numFmtId="183" formatCode="_-* #,##0.00\ &quot;DM&quot;_-;\-* #,##0.00\ &quot;DM&quot;_-;_-* &quot;-&quot;??\ &quot;DM&quot;_-;_-@_-"/>
    <numFmt numFmtId="184" formatCode="#,##0.00&quot; DM&quot;;[Red]\-#,##0.00&quot; DM&quot;"/>
    <numFmt numFmtId="185" formatCode="#,##0.00\ &quot;DM&quot;;[Red]\-#,##0.00\ &quot;DM&quot;"/>
    <numFmt numFmtId="186" formatCode="_-* #,##0.00&quot;?.&quot;_-;\-* #,##0.00&quot;?.&quot;_-;_-* &quot;-&quot;??&quot;?.&quot;_-;_-@_-"/>
    <numFmt numFmtId="187" formatCode="_-* #,##0.00&quot;ð.&quot;_-;\-* #,##0.00&quot;ð.&quot;_-;_-* &quot;-&quot;??&quot;ð.&quot;_-;_-@_-"/>
    <numFmt numFmtId="188" formatCode="[$$-409]#,##0"/>
    <numFmt numFmtId="189" formatCode="[$$-409]#,##0.00"/>
    <numFmt numFmtId="190" formatCode="#,##0.0"/>
    <numFmt numFmtId="191" formatCode="_-* #,##0\ _р_._-;\-* #,##0\ _р_._-;_-* &quot;-&quot;\ _р_._-;_-@_-"/>
    <numFmt numFmtId="192" formatCode="_-* #,##0.00\ _р_._-;\-* #,##0.00\ _р_._-;_-* &quot;-&quot;??\ _р_._-;_-@_-"/>
    <numFmt numFmtId="193" formatCode="#,##0.000_р_."/>
    <numFmt numFmtId="194" formatCode="0.0%"/>
    <numFmt numFmtId="195" formatCode="#,##0.00_р_.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 Cyr"/>
      <family val="1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Arial Cyr"/>
      <family val="0"/>
    </font>
    <font>
      <sz val="11"/>
      <name val="Arial"/>
      <family val="2"/>
    </font>
    <font>
      <b/>
      <sz val="14"/>
      <name val="Arial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1"/>
      <name val="Arial Cyr"/>
      <family val="2"/>
    </font>
    <font>
      <sz val="10"/>
      <color indexed="10"/>
      <name val="Times New Roman"/>
      <family val="1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sz val="8"/>
      <color indexed="8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yr"/>
      <family val="2"/>
    </font>
    <font>
      <sz val="10"/>
      <color theme="1"/>
      <name val="Arial Cyr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 Cyr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 horizontal="center"/>
      <protection/>
    </xf>
    <xf numFmtId="0" fontId="18" fillId="0" borderId="0">
      <alignment/>
      <protection/>
    </xf>
    <xf numFmtId="1" fontId="3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" fontId="0" fillId="0" borderId="0">
      <alignment horizontal="center"/>
      <protection/>
    </xf>
    <xf numFmtId="3" fontId="0" fillId="0" borderId="0">
      <alignment horizont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49" fontId="37" fillId="2" borderId="1" applyProtection="0">
      <alignment horizontal="left" vertical="top"/>
    </xf>
    <xf numFmtId="49" fontId="37" fillId="2" borderId="1" applyProtection="0">
      <alignment horizontal="center" vertical="top"/>
    </xf>
    <xf numFmtId="49" fontId="37" fillId="3" borderId="2" applyProtection="0">
      <alignment horizontal="left" vertical="top"/>
    </xf>
    <xf numFmtId="169" fontId="37" fillId="3" borderId="2" applyProtection="0">
      <alignment horizontal="left" vertical="top"/>
    </xf>
    <xf numFmtId="170" fontId="37" fillId="3" borderId="2" applyProtection="0">
      <alignment horizontal="right" vertical="top"/>
    </xf>
    <xf numFmtId="0" fontId="37" fillId="3" borderId="2" applyNumberFormat="0" applyProtection="0">
      <alignment horizontal="right" vertical="top"/>
    </xf>
    <xf numFmtId="171" fontId="37" fillId="3" borderId="2" applyProtection="0">
      <alignment horizontal="right" vertical="top"/>
    </xf>
    <xf numFmtId="4" fontId="37" fillId="3" borderId="2" applyProtection="0">
      <alignment horizontal="right" vertical="top"/>
    </xf>
    <xf numFmtId="49" fontId="37" fillId="4" borderId="2" applyProtection="0">
      <alignment horizontal="left" vertical="top"/>
    </xf>
    <xf numFmtId="169" fontId="37" fillId="4" borderId="2" applyProtection="0">
      <alignment horizontal="left" vertical="top"/>
    </xf>
    <xf numFmtId="170" fontId="37" fillId="4" borderId="2" applyProtection="0">
      <alignment horizontal="right" vertical="top"/>
    </xf>
    <xf numFmtId="49" fontId="37" fillId="2" borderId="3" applyProtection="0">
      <alignment horizontal="left" vertical="top"/>
    </xf>
    <xf numFmtId="0" fontId="38" fillId="0" borderId="0">
      <alignment/>
      <protection/>
    </xf>
    <xf numFmtId="0" fontId="37" fillId="4" borderId="2" applyNumberFormat="0" applyProtection="0">
      <alignment horizontal="right" vertical="top"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171" fontId="37" fillId="4" borderId="2" applyProtection="0">
      <alignment horizontal="right" vertical="top"/>
    </xf>
    <xf numFmtId="4" fontId="37" fillId="4" borderId="2" applyProtection="0">
      <alignment horizontal="right" vertical="top"/>
    </xf>
    <xf numFmtId="49" fontId="37" fillId="4" borderId="2" applyProtection="0">
      <alignment horizontal="right" vertical="top"/>
    </xf>
    <xf numFmtId="49" fontId="37" fillId="3" borderId="2" applyProtection="0">
      <alignment horizontal="right" vertical="top"/>
    </xf>
    <xf numFmtId="49" fontId="39" fillId="2" borderId="3" applyProtection="0">
      <alignment horizontal="left" vertical="top"/>
    </xf>
    <xf numFmtId="49" fontId="37" fillId="2" borderId="4" applyProtection="0">
      <alignment horizontal="left" vertical="top"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49" fontId="37" fillId="2" borderId="5" applyProtection="0">
      <alignment horizontal="left" vertical="top" wrapText="1"/>
    </xf>
    <xf numFmtId="49" fontId="37" fillId="2" borderId="6" applyProtection="0">
      <alignment horizontal="left" vertical="top" wrapText="1"/>
    </xf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49" fontId="37" fillId="2" borderId="7" applyProtection="0">
      <alignment horizontal="left" vertical="top"/>
    </xf>
    <xf numFmtId="49" fontId="39" fillId="2" borderId="7" applyProtection="0">
      <alignment horizontal="left" vertical="top"/>
    </xf>
    <xf numFmtId="49" fontId="40" fillId="2" borderId="1" applyProtection="0">
      <alignment horizontal="left" vertical="top"/>
    </xf>
    <xf numFmtId="0" fontId="41" fillId="2" borderId="8" applyNumberFormat="0" applyFont="0" applyBorder="0" applyAlignment="0" applyProtection="0"/>
    <xf numFmtId="167" fontId="0" fillId="0" borderId="0" applyFont="0" applyFill="0" applyBorder="0" applyAlignment="0" applyProtection="0"/>
    <xf numFmtId="0" fontId="0" fillId="19" borderId="9">
      <alignment horizontal="centerContinuous"/>
      <protection/>
    </xf>
    <xf numFmtId="0" fontId="0" fillId="20" borderId="9">
      <alignment horizontal="centerContinuous"/>
      <protection/>
    </xf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1" borderId="9">
      <alignment horizontal="centerContinuous"/>
      <protection/>
    </xf>
    <xf numFmtId="38" fontId="42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38" fontId="21" fillId="22" borderId="0" applyNumberFormat="0" applyBorder="0" applyAlignment="0" applyProtection="0"/>
    <xf numFmtId="10" fontId="21" fillId="22" borderId="1" applyNumberFormat="0" applyBorder="0" applyAlignment="0" applyProtection="0"/>
    <xf numFmtId="0" fontId="0" fillId="23" borderId="9">
      <alignment horizontal="centerContinuous"/>
      <protection/>
    </xf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0" fillId="0" borderId="0">
      <alignment/>
      <protection/>
    </xf>
    <xf numFmtId="176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43" fillId="0" borderId="0" applyFont="0" applyFill="0" applyProtection="0">
      <alignment/>
    </xf>
    <xf numFmtId="0" fontId="0" fillId="24" borderId="9">
      <alignment horizontal="centerContinuous"/>
      <protection/>
    </xf>
    <xf numFmtId="0" fontId="24" fillId="0" borderId="0">
      <alignment/>
      <protection/>
    </xf>
    <xf numFmtId="0" fontId="0" fillId="0" borderId="0">
      <alignment/>
      <protection/>
    </xf>
    <xf numFmtId="177" fontId="44" fillId="0" borderId="1">
      <alignment/>
      <protection/>
    </xf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80" fontId="43" fillId="0" borderId="0" applyFont="0" applyFill="0" applyProtection="0">
      <alignment/>
    </xf>
    <xf numFmtId="180" fontId="43" fillId="0" borderId="0" applyFont="0" applyFill="0" applyProtection="0">
      <alignment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43" fillId="0" borderId="0" applyFont="0" applyFill="0" applyProtection="0">
      <alignment/>
    </xf>
    <xf numFmtId="180" fontId="43" fillId="0" borderId="0" applyFont="0" applyFill="0" applyProtection="0">
      <alignment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43" fillId="0" borderId="0" applyFont="0" applyFill="0" applyProtection="0">
      <alignment/>
    </xf>
    <xf numFmtId="184" fontId="43" fillId="0" borderId="0" applyFont="0" applyFill="0" applyProtection="0">
      <alignment/>
    </xf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43" fillId="0" borderId="0" applyFont="0" applyFill="0" applyProtection="0">
      <alignment/>
    </xf>
    <xf numFmtId="184" fontId="43" fillId="0" borderId="0" applyFont="0" applyFill="0" applyProtection="0">
      <alignment/>
    </xf>
    <xf numFmtId="0" fontId="0" fillId="25" borderId="9">
      <alignment horizontal="centerContinuous"/>
      <protection/>
    </xf>
    <xf numFmtId="0" fontId="2" fillId="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188" fontId="23" fillId="29" borderId="1">
      <alignment horizontal="center" vertical="center"/>
      <protection/>
    </xf>
    <xf numFmtId="0" fontId="4" fillId="10" borderId="10" applyNumberFormat="0" applyAlignment="0" applyProtection="0"/>
    <xf numFmtId="0" fontId="5" fillId="2" borderId="11" applyNumberFormat="0" applyAlignment="0" applyProtection="0"/>
    <xf numFmtId="0" fontId="45" fillId="30" borderId="0">
      <alignment/>
      <protection/>
    </xf>
    <xf numFmtId="0" fontId="6" fillId="2" borderId="10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1">
      <alignment vertical="center"/>
      <protection/>
    </xf>
    <xf numFmtId="0" fontId="47" fillId="0" borderId="0">
      <alignment horizontal="centerContinuous" vertical="center"/>
      <protection/>
    </xf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3" fontId="48" fillId="0" borderId="0">
      <alignment vertical="center"/>
      <protection/>
    </xf>
    <xf numFmtId="0" fontId="10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1" fillId="31" borderId="16" applyNumberFormat="0" applyAlignment="0" applyProtection="0"/>
    <xf numFmtId="0" fontId="50" fillId="0" borderId="0">
      <alignment vertical="center"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1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 horizontal="left"/>
      <protection/>
    </xf>
    <xf numFmtId="9" fontId="3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0" fillId="0" borderId="1">
      <alignment vertical="center"/>
      <protection/>
    </xf>
    <xf numFmtId="0" fontId="17" fillId="0" borderId="18" applyNumberFormat="0" applyFill="0" applyAlignment="0" applyProtection="0"/>
    <xf numFmtId="3" fontId="0" fillId="0" borderId="1">
      <alignment vertical="center"/>
      <protection/>
    </xf>
    <xf numFmtId="10" fontId="0" fillId="0" borderId="1">
      <alignment vertical="center"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191" fontId="3" fillId="0" borderId="0" applyFont="0" applyFill="0" applyBorder="0" applyAlignment="0" applyProtection="0"/>
    <xf numFmtId="3" fontId="51" fillId="0" borderId="1" applyFont="0" applyFill="0" applyBorder="0" applyAlignment="0" applyProtection="0"/>
    <xf numFmtId="192" fontId="3" fillId="0" borderId="0" applyFont="0" applyFill="0" applyBorder="0" applyAlignment="0" applyProtection="0"/>
    <xf numFmtId="0" fontId="41" fillId="0" borderId="1">
      <alignment horizontal="centerContinuous" vertical="center" wrapText="1"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26" borderId="0" applyAlignment="0">
      <protection/>
    </xf>
    <xf numFmtId="3" fontId="23" fillId="29" borderId="1">
      <alignment horizontal="center" vertical="center"/>
      <protection/>
    </xf>
  </cellStyleXfs>
  <cellXfs count="179">
    <xf numFmtId="0" fontId="0" fillId="0" borderId="0" xfId="0" applyAlignment="1">
      <alignment/>
    </xf>
    <xf numFmtId="0" fontId="52" fillId="34" borderId="0" xfId="412" applyFont="1" applyFill="1" applyAlignment="1">
      <alignment vertical="center"/>
      <protection/>
    </xf>
    <xf numFmtId="0" fontId="23" fillId="34" borderId="19" xfId="424" applyFont="1" applyFill="1" applyBorder="1" applyAlignment="1">
      <alignment horizontal="center" vertical="center" wrapText="1"/>
      <protection/>
    </xf>
    <xf numFmtId="0" fontId="23" fillId="34" borderId="20" xfId="424" applyFont="1" applyFill="1" applyBorder="1" applyAlignment="1">
      <alignment horizontal="center" vertical="center" wrapText="1"/>
      <protection/>
    </xf>
    <xf numFmtId="166" fontId="22" fillId="34" borderId="21" xfId="422" applyNumberFormat="1" applyFont="1" applyFill="1" applyBorder="1" applyAlignment="1">
      <alignment horizontal="center" vertical="center" wrapText="1"/>
      <protection/>
    </xf>
    <xf numFmtId="20" fontId="54" fillId="34" borderId="22" xfId="424" applyNumberFormat="1" applyFont="1" applyFill="1" applyBorder="1" applyAlignment="1">
      <alignment horizontal="center" vertical="center"/>
      <protection/>
    </xf>
    <xf numFmtId="0" fontId="54" fillId="34" borderId="1" xfId="424" applyFont="1" applyFill="1" applyBorder="1" applyAlignment="1">
      <alignment vertical="center" wrapText="1"/>
      <protection/>
    </xf>
    <xf numFmtId="0" fontId="25" fillId="34" borderId="7" xfId="424" applyFont="1" applyFill="1" applyBorder="1" applyAlignment="1">
      <alignment horizontal="center" vertical="center"/>
      <protection/>
    </xf>
    <xf numFmtId="20" fontId="54" fillId="34" borderId="0" xfId="424" applyNumberFormat="1" applyFont="1" applyFill="1" applyBorder="1" applyAlignment="1">
      <alignment horizontal="center" vertical="center"/>
      <protection/>
    </xf>
    <xf numFmtId="0" fontId="54" fillId="34" borderId="0" xfId="424" applyFont="1" applyFill="1" applyBorder="1" applyAlignment="1">
      <alignment vertical="center" wrapText="1"/>
      <protection/>
    </xf>
    <xf numFmtId="0" fontId="25" fillId="34" borderId="0" xfId="424" applyFont="1" applyFill="1" applyBorder="1" applyAlignment="1">
      <alignment horizontal="center" vertical="center"/>
      <protection/>
    </xf>
    <xf numFmtId="193" fontId="25" fillId="34" borderId="0" xfId="421" applyNumberFormat="1" applyFont="1" applyFill="1" applyBorder="1" applyAlignment="1">
      <alignment horizontal="center"/>
      <protection/>
    </xf>
    <xf numFmtId="193" fontId="25" fillId="34" borderId="0" xfId="450" applyNumberFormat="1" applyFont="1" applyFill="1" applyBorder="1" applyAlignment="1">
      <alignment horizontal="center"/>
    </xf>
    <xf numFmtId="0" fontId="25" fillId="34" borderId="23" xfId="424" applyFont="1" applyFill="1" applyBorder="1" applyAlignment="1">
      <alignment horizontal="center" vertical="center"/>
      <protection/>
    </xf>
    <xf numFmtId="0" fontId="25" fillId="34" borderId="24" xfId="424" applyFont="1" applyFill="1" applyBorder="1" applyAlignment="1">
      <alignment horizontal="center" vertical="center"/>
      <protection/>
    </xf>
    <xf numFmtId="20" fontId="54" fillId="34" borderId="25" xfId="424" applyNumberFormat="1" applyFont="1" applyFill="1" applyBorder="1" applyAlignment="1">
      <alignment horizontal="center" vertical="center" wrapText="1"/>
      <protection/>
    </xf>
    <xf numFmtId="20" fontId="54" fillId="34" borderId="26" xfId="424" applyNumberFormat="1" applyFont="1" applyFill="1" applyBorder="1" applyAlignment="1">
      <alignment horizontal="center" vertical="center" wrapText="1"/>
      <protection/>
    </xf>
    <xf numFmtId="19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3" fillId="34" borderId="0" xfId="423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horizontal="right" wrapText="1"/>
    </xf>
    <xf numFmtId="0" fontId="23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426" applyFont="1" applyFill="1" applyBorder="1" applyAlignment="1">
      <alignment horizontal="center" wrapText="1"/>
      <protection/>
    </xf>
    <xf numFmtId="0" fontId="58" fillId="0" borderId="0" xfId="0" applyFont="1" applyFill="1" applyBorder="1" applyAlignment="1">
      <alignment/>
    </xf>
    <xf numFmtId="168" fontId="23" fillId="0" borderId="27" xfId="448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168" fontId="23" fillId="0" borderId="29" xfId="448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168" fontId="23" fillId="0" borderId="31" xfId="448" applyNumberFormat="1" applyFont="1" applyFill="1" applyBorder="1" applyAlignment="1">
      <alignment/>
    </xf>
    <xf numFmtId="168" fontId="23" fillId="0" borderId="32" xfId="448" applyNumberFormat="1" applyFont="1" applyFill="1" applyBorder="1" applyAlignment="1">
      <alignment/>
    </xf>
    <xf numFmtId="9" fontId="23" fillId="0" borderId="33" xfId="0" applyNumberFormat="1" applyFont="1" applyFill="1" applyBorder="1" applyAlignment="1">
      <alignment horizontal="center"/>
    </xf>
    <xf numFmtId="168" fontId="23" fillId="0" borderId="20" xfId="448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168" fontId="23" fillId="0" borderId="34" xfId="448" applyNumberFormat="1" applyFont="1" applyFill="1" applyBorder="1" applyAlignment="1">
      <alignment/>
    </xf>
    <xf numFmtId="9" fontId="23" fillId="0" borderId="35" xfId="0" applyNumberFormat="1" applyFont="1" applyFill="1" applyBorder="1" applyAlignment="1">
      <alignment horizontal="center"/>
    </xf>
    <xf numFmtId="168" fontId="23" fillId="0" borderId="36" xfId="448" applyNumberFormat="1" applyFont="1" applyFill="1" applyBorder="1" applyAlignment="1">
      <alignment/>
    </xf>
    <xf numFmtId="168" fontId="23" fillId="0" borderId="27" xfId="448" applyNumberFormat="1" applyFont="1" applyFill="1" applyBorder="1" applyAlignment="1">
      <alignment/>
    </xf>
    <xf numFmtId="168" fontId="23" fillId="0" borderId="37" xfId="448" applyNumberFormat="1" applyFont="1" applyFill="1" applyBorder="1" applyAlignment="1">
      <alignment/>
    </xf>
    <xf numFmtId="9" fontId="23" fillId="0" borderId="38" xfId="0" applyNumberFormat="1" applyFont="1" applyFill="1" applyBorder="1" applyAlignment="1">
      <alignment horizontal="center"/>
    </xf>
    <xf numFmtId="168" fontId="60" fillId="0" borderId="0" xfId="448" applyNumberFormat="1" applyFont="1" applyFill="1" applyBorder="1" applyAlignment="1">
      <alignment/>
    </xf>
    <xf numFmtId="9" fontId="58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wrapText="1"/>
    </xf>
    <xf numFmtId="168" fontId="23" fillId="0" borderId="21" xfId="448" applyNumberFormat="1" applyFont="1" applyFill="1" applyBorder="1" applyAlignment="1">
      <alignment horizontal="center"/>
    </xf>
    <xf numFmtId="168" fontId="23" fillId="0" borderId="19" xfId="448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68" fontId="23" fillId="0" borderId="39" xfId="446" applyNumberFormat="1" applyFont="1" applyFill="1" applyBorder="1" applyAlignment="1">
      <alignment/>
    </xf>
    <xf numFmtId="168" fontId="23" fillId="0" borderId="39" xfId="448" applyNumberFormat="1" applyFont="1" applyFill="1" applyBorder="1" applyAlignment="1">
      <alignment/>
    </xf>
    <xf numFmtId="9" fontId="23" fillId="0" borderId="32" xfId="0" applyNumberFormat="1" applyFont="1" applyFill="1" applyBorder="1" applyAlignment="1">
      <alignment horizontal="center"/>
    </xf>
    <xf numFmtId="168" fontId="23" fillId="0" borderId="40" xfId="448" applyNumberFormat="1" applyFont="1" applyFill="1" applyBorder="1" applyAlignment="1">
      <alignment/>
    </xf>
    <xf numFmtId="9" fontId="23" fillId="0" borderId="36" xfId="0" applyNumberFormat="1" applyFont="1" applyFill="1" applyBorder="1" applyAlignment="1">
      <alignment horizontal="center"/>
    </xf>
    <xf numFmtId="168" fontId="62" fillId="0" borderId="0" xfId="446" applyNumberFormat="1" applyFont="1" applyFill="1" applyBorder="1" applyAlignment="1">
      <alignment/>
    </xf>
    <xf numFmtId="9" fontId="59" fillId="0" borderId="0" xfId="0" applyNumberFormat="1" applyFont="1" applyFill="1" applyBorder="1" applyAlignment="1">
      <alignment horizontal="center"/>
    </xf>
    <xf numFmtId="168" fontId="23" fillId="0" borderId="41" xfId="448" applyNumberFormat="1" applyFont="1" applyFill="1" applyBorder="1" applyAlignment="1">
      <alignment/>
    </xf>
    <xf numFmtId="168" fontId="23" fillId="0" borderId="37" xfId="446" applyNumberFormat="1" applyFont="1" applyFill="1" applyBorder="1" applyAlignment="1">
      <alignment/>
    </xf>
    <xf numFmtId="9" fontId="23" fillId="0" borderId="3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8" fontId="23" fillId="0" borderId="28" xfId="45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168" fontId="23" fillId="0" borderId="42" xfId="45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168" fontId="23" fillId="0" borderId="31" xfId="450" applyNumberFormat="1" applyFont="1" applyFill="1" applyBorder="1" applyAlignment="1">
      <alignment/>
    </xf>
    <xf numFmtId="168" fontId="23" fillId="0" borderId="32" xfId="450" applyNumberFormat="1" applyFont="1" applyFill="1" applyBorder="1" applyAlignment="1">
      <alignment/>
    </xf>
    <xf numFmtId="168" fontId="23" fillId="0" borderId="43" xfId="450" applyNumberFormat="1" applyFont="1" applyFill="1" applyBorder="1" applyAlignment="1">
      <alignment/>
    </xf>
    <xf numFmtId="9" fontId="23" fillId="0" borderId="39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168" fontId="23" fillId="0" borderId="34" xfId="450" applyNumberFormat="1" applyFont="1" applyFill="1" applyBorder="1" applyAlignment="1">
      <alignment/>
    </xf>
    <xf numFmtId="168" fontId="23" fillId="0" borderId="22" xfId="450" applyNumberFormat="1" applyFont="1" applyFill="1" applyBorder="1" applyAlignment="1">
      <alignment/>
    </xf>
    <xf numFmtId="168" fontId="23" fillId="0" borderId="27" xfId="450" applyNumberFormat="1" applyFont="1" applyFill="1" applyBorder="1" applyAlignment="1">
      <alignment/>
    </xf>
    <xf numFmtId="168" fontId="23" fillId="0" borderId="37" xfId="450" applyNumberFormat="1" applyFont="1" applyFill="1" applyBorder="1" applyAlignment="1">
      <alignment/>
    </xf>
    <xf numFmtId="168" fontId="23" fillId="0" borderId="26" xfId="450" applyNumberFormat="1" applyFont="1" applyFill="1" applyBorder="1" applyAlignment="1">
      <alignment/>
    </xf>
    <xf numFmtId="0" fontId="0" fillId="0" borderId="0" xfId="413" applyFill="1" applyBorder="1">
      <alignment/>
      <protection/>
    </xf>
    <xf numFmtId="9" fontId="0" fillId="0" borderId="0" xfId="413" applyNumberFormat="1" applyFill="1" applyBorder="1" applyAlignment="1">
      <alignment horizontal="left"/>
      <protection/>
    </xf>
    <xf numFmtId="9" fontId="0" fillId="0" borderId="0" xfId="413" applyNumberFormat="1" applyFill="1" applyBorder="1">
      <alignment/>
      <protection/>
    </xf>
    <xf numFmtId="0" fontId="23" fillId="0" borderId="0" xfId="413" applyFont="1" applyFill="1" applyBorder="1" applyAlignment="1">
      <alignment horizontal="left" wrapText="1" indent="5"/>
      <protection/>
    </xf>
    <xf numFmtId="168" fontId="23" fillId="0" borderId="0" xfId="448" applyNumberFormat="1" applyFont="1" applyFill="1" applyBorder="1" applyAlignment="1">
      <alignment/>
    </xf>
    <xf numFmtId="0" fontId="0" fillId="0" borderId="0" xfId="412" applyFill="1" applyBorder="1">
      <alignment/>
      <protection/>
    </xf>
    <xf numFmtId="0" fontId="23" fillId="0" borderId="0" xfId="412" applyFont="1" applyFill="1" applyBorder="1">
      <alignment/>
      <protection/>
    </xf>
    <xf numFmtId="168" fontId="23" fillId="0" borderId="0" xfId="450" applyNumberFormat="1" applyFont="1" applyFill="1" applyBorder="1" applyAlignment="1">
      <alignment/>
    </xf>
    <xf numFmtId="0" fontId="0" fillId="0" borderId="20" xfId="413" applyFont="1" applyFill="1" applyBorder="1" applyAlignment="1">
      <alignment horizontal="center" vertical="center" wrapText="1"/>
      <protection/>
    </xf>
    <xf numFmtId="0" fontId="0" fillId="0" borderId="44" xfId="413" applyFont="1" applyFill="1" applyBorder="1" applyAlignment="1">
      <alignment horizontal="center" vertical="center" wrapText="1"/>
      <protection/>
    </xf>
    <xf numFmtId="0" fontId="0" fillId="0" borderId="40" xfId="413" applyFont="1" applyFill="1" applyBorder="1" applyAlignment="1">
      <alignment horizontal="right" wrapText="1"/>
      <protection/>
    </xf>
    <xf numFmtId="0" fontId="23" fillId="0" borderId="40" xfId="413" applyFont="1" applyFill="1" applyBorder="1" applyAlignment="1">
      <alignment horizontal="center" vertical="center" wrapText="1"/>
      <protection/>
    </xf>
    <xf numFmtId="166" fontId="23" fillId="0" borderId="39" xfId="413" applyNumberFormat="1" applyFont="1" applyFill="1" applyBorder="1" applyAlignment="1">
      <alignment horizontal="center" vertical="center" wrapText="1"/>
      <protection/>
    </xf>
    <xf numFmtId="0" fontId="0" fillId="0" borderId="34" xfId="413" applyFont="1" applyFill="1" applyBorder="1" applyAlignment="1">
      <alignment horizontal="right" wrapText="1"/>
      <protection/>
    </xf>
    <xf numFmtId="0" fontId="23" fillId="0" borderId="34" xfId="413" applyFont="1" applyFill="1" applyBorder="1" applyAlignment="1">
      <alignment horizontal="center" wrapText="1"/>
      <protection/>
    </xf>
    <xf numFmtId="166" fontId="23" fillId="0" borderId="36" xfId="413" applyNumberFormat="1" applyFont="1" applyFill="1" applyBorder="1" applyAlignment="1">
      <alignment horizontal="center" wrapText="1"/>
      <protection/>
    </xf>
    <xf numFmtId="166" fontId="23" fillId="0" borderId="34" xfId="413" applyNumberFormat="1" applyFont="1" applyFill="1" applyBorder="1" applyAlignment="1">
      <alignment horizontal="center" wrapText="1"/>
      <protection/>
    </xf>
    <xf numFmtId="165" fontId="23" fillId="0" borderId="0" xfId="448" applyNumberFormat="1" applyFont="1" applyFill="1" applyBorder="1" applyAlignment="1">
      <alignment/>
    </xf>
    <xf numFmtId="2" fontId="23" fillId="0" borderId="34" xfId="413" applyNumberFormat="1" applyFont="1" applyFill="1" applyBorder="1" applyAlignment="1">
      <alignment horizontal="center" wrapText="1"/>
      <protection/>
    </xf>
    <xf numFmtId="2" fontId="23" fillId="0" borderId="36" xfId="413" applyNumberFormat="1" applyFont="1" applyFill="1" applyBorder="1" applyAlignment="1">
      <alignment horizontal="center" wrapText="1"/>
      <protection/>
    </xf>
    <xf numFmtId="165" fontId="23" fillId="0" borderId="0" xfId="450" applyNumberFormat="1" applyFont="1" applyFill="1" applyBorder="1" applyAlignment="1">
      <alignment/>
    </xf>
    <xf numFmtId="0" fontId="0" fillId="0" borderId="27" xfId="413" applyFont="1" applyFill="1" applyBorder="1" applyAlignment="1">
      <alignment horizontal="right" wrapText="1"/>
      <protection/>
    </xf>
    <xf numFmtId="166" fontId="23" fillId="0" borderId="27" xfId="413" applyNumberFormat="1" applyFont="1" applyFill="1" applyBorder="1" applyAlignment="1">
      <alignment horizontal="center" wrapText="1"/>
      <protection/>
    </xf>
    <xf numFmtId="166" fontId="23" fillId="0" borderId="37" xfId="413" applyNumberFormat="1" applyFont="1" applyFill="1" applyBorder="1" applyAlignment="1">
      <alignment horizontal="center" wrapText="1"/>
      <protection/>
    </xf>
    <xf numFmtId="0" fontId="23" fillId="0" borderId="0" xfId="413" applyFont="1" applyFill="1" applyBorder="1" applyAlignment="1">
      <alignment horizontal="right" wrapText="1"/>
      <protection/>
    </xf>
    <xf numFmtId="2" fontId="23" fillId="0" borderId="0" xfId="413" applyNumberFormat="1" applyFont="1" applyFill="1" applyBorder="1" applyAlignment="1">
      <alignment horizontal="center" wrapText="1"/>
      <protection/>
    </xf>
    <xf numFmtId="0" fontId="23" fillId="0" borderId="0" xfId="0" applyFont="1" applyFill="1" applyBorder="1" applyAlignment="1">
      <alignment horizontal="center"/>
    </xf>
    <xf numFmtId="0" fontId="0" fillId="0" borderId="0" xfId="413" applyFill="1" applyBorder="1" applyAlignment="1">
      <alignment horizontal="justify"/>
      <protection/>
    </xf>
    <xf numFmtId="195" fontId="25" fillId="34" borderId="1" xfId="421" applyNumberFormat="1" applyFont="1" applyFill="1" applyBorder="1" applyAlignment="1">
      <alignment horizontal="center"/>
      <protection/>
    </xf>
    <xf numFmtId="195" fontId="25" fillId="34" borderId="45" xfId="450" applyNumberFormat="1" applyFont="1" applyFill="1" applyBorder="1" applyAlignment="1">
      <alignment horizontal="center"/>
    </xf>
    <xf numFmtId="195" fontId="25" fillId="34" borderId="23" xfId="421" applyNumberFormat="1" applyFont="1" applyFill="1" applyBorder="1" applyAlignment="1">
      <alignment horizontal="center" vertical="center"/>
      <protection/>
    </xf>
    <xf numFmtId="195" fontId="25" fillId="34" borderId="46" xfId="450" applyNumberFormat="1" applyFont="1" applyFill="1" applyBorder="1" applyAlignment="1">
      <alignment horizontal="center" vertical="center"/>
    </xf>
    <xf numFmtId="195" fontId="25" fillId="34" borderId="47" xfId="421" applyNumberFormat="1" applyFont="1" applyFill="1" applyBorder="1" applyAlignment="1">
      <alignment horizontal="center" vertical="center"/>
      <protection/>
    </xf>
    <xf numFmtId="195" fontId="25" fillId="34" borderId="48" xfId="450" applyNumberFormat="1" applyFont="1" applyFill="1" applyBorder="1" applyAlignment="1">
      <alignment horizontal="center" vertical="center"/>
    </xf>
    <xf numFmtId="193" fontId="22" fillId="34" borderId="21" xfId="421" applyNumberFormat="1" applyFont="1" applyFill="1" applyBorder="1" applyAlignment="1">
      <alignment horizontal="center" vertical="center" wrapText="1"/>
      <protection/>
    </xf>
    <xf numFmtId="193" fontId="22" fillId="34" borderId="28" xfId="421" applyNumberFormat="1" applyFont="1" applyFill="1" applyBorder="1" applyAlignment="1">
      <alignment horizontal="center" vertical="center" wrapText="1"/>
      <protection/>
    </xf>
    <xf numFmtId="0" fontId="55" fillId="0" borderId="49" xfId="0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0" fontId="53" fillId="34" borderId="19" xfId="423" applyFont="1" applyFill="1" applyBorder="1" applyAlignment="1">
      <alignment horizontal="center" vertical="center" wrapText="1"/>
      <protection/>
    </xf>
    <xf numFmtId="0" fontId="53" fillId="34" borderId="49" xfId="423" applyFont="1" applyFill="1" applyBorder="1" applyAlignment="1">
      <alignment horizontal="center" vertical="center" wrapText="1"/>
      <protection/>
    </xf>
    <xf numFmtId="0" fontId="53" fillId="34" borderId="50" xfId="423" applyFont="1" applyFill="1" applyBorder="1" applyAlignment="1">
      <alignment horizontal="center" vertical="center" wrapText="1"/>
      <protection/>
    </xf>
    <xf numFmtId="0" fontId="53" fillId="34" borderId="51" xfId="423" applyFont="1" applyFill="1" applyBorder="1" applyAlignment="1">
      <alignment horizontal="center" vertical="center" wrapText="1"/>
      <protection/>
    </xf>
    <xf numFmtId="0" fontId="53" fillId="34" borderId="0" xfId="423" applyFont="1" applyFill="1" applyBorder="1" applyAlignment="1">
      <alignment horizontal="center" vertical="center" wrapText="1"/>
      <protection/>
    </xf>
    <xf numFmtId="0" fontId="53" fillId="34" borderId="52" xfId="423" applyFont="1" applyFill="1" applyBorder="1" applyAlignment="1">
      <alignment horizontal="center" vertical="center" wrapText="1"/>
      <protection/>
    </xf>
    <xf numFmtId="0" fontId="53" fillId="34" borderId="42" xfId="423" applyFont="1" applyFill="1" applyBorder="1" applyAlignment="1">
      <alignment horizontal="center" vertical="center" wrapText="1"/>
      <protection/>
    </xf>
    <xf numFmtId="0" fontId="53" fillId="34" borderId="53" xfId="423" applyFont="1" applyFill="1" applyBorder="1" applyAlignment="1">
      <alignment horizontal="center" vertical="center" wrapText="1"/>
      <protection/>
    </xf>
    <xf numFmtId="0" fontId="53" fillId="34" borderId="54" xfId="423" applyFont="1" applyFill="1" applyBorder="1" applyAlignment="1">
      <alignment horizontal="center" vertical="center" wrapText="1"/>
      <protection/>
    </xf>
    <xf numFmtId="0" fontId="54" fillId="34" borderId="55" xfId="424" applyFont="1" applyFill="1" applyBorder="1" applyAlignment="1">
      <alignment horizontal="left" vertical="center" wrapText="1"/>
      <protection/>
    </xf>
    <xf numFmtId="0" fontId="54" fillId="34" borderId="24" xfId="424" applyFont="1" applyFill="1" applyBorder="1" applyAlignment="1">
      <alignment horizontal="left" vertical="center" wrapText="1"/>
      <protection/>
    </xf>
    <xf numFmtId="0" fontId="53" fillId="34" borderId="29" xfId="424" applyFont="1" applyFill="1" applyBorder="1" applyAlignment="1">
      <alignment horizontal="center" vertical="center"/>
      <protection/>
    </xf>
    <xf numFmtId="0" fontId="53" fillId="34" borderId="56" xfId="424" applyFont="1" applyFill="1" applyBorder="1" applyAlignment="1">
      <alignment horizontal="center" vertical="center"/>
      <protection/>
    </xf>
    <xf numFmtId="0" fontId="53" fillId="34" borderId="30" xfId="424" applyFont="1" applyFill="1" applyBorder="1" applyAlignment="1">
      <alignment horizontal="center" vertical="center"/>
      <protection/>
    </xf>
    <xf numFmtId="0" fontId="22" fillId="0" borderId="39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0" fillId="0" borderId="0" xfId="421" applyFont="1" applyFill="1" applyBorder="1" applyAlignment="1">
      <alignment horizontal="left" vertical="center" wrapText="1"/>
      <protection/>
    </xf>
    <xf numFmtId="0" fontId="34" fillId="0" borderId="21" xfId="0" applyFont="1" applyFill="1" applyBorder="1" applyAlignment="1">
      <alignment horizontal="center" wrapText="1"/>
    </xf>
    <xf numFmtId="0" fontId="34" fillId="0" borderId="57" xfId="0" applyFont="1" applyFill="1" applyBorder="1" applyAlignment="1">
      <alignment horizontal="center" wrapText="1"/>
    </xf>
    <xf numFmtId="0" fontId="34" fillId="0" borderId="58" xfId="0" applyFont="1" applyFill="1" applyBorder="1" applyAlignment="1">
      <alignment horizontal="center" wrapText="1"/>
    </xf>
    <xf numFmtId="168" fontId="23" fillId="0" borderId="59" xfId="450" applyNumberFormat="1" applyFont="1" applyFill="1" applyBorder="1" applyAlignment="1">
      <alignment horizontal="center" wrapText="1"/>
    </xf>
    <xf numFmtId="168" fontId="23" fillId="0" borderId="60" xfId="450" applyNumberFormat="1" applyFont="1" applyFill="1" applyBorder="1" applyAlignment="1">
      <alignment horizontal="center" wrapText="1"/>
    </xf>
    <xf numFmtId="168" fontId="23" fillId="0" borderId="29" xfId="450" applyNumberFormat="1" applyFont="1" applyFill="1" applyBorder="1" applyAlignment="1">
      <alignment horizontal="center" wrapText="1"/>
    </xf>
    <xf numFmtId="168" fontId="23" fillId="0" borderId="30" xfId="450" applyNumberFormat="1" applyFont="1" applyFill="1" applyBorder="1" applyAlignment="1">
      <alignment horizontal="center" wrapText="1"/>
    </xf>
    <xf numFmtId="168" fontId="23" fillId="0" borderId="59" xfId="448" applyNumberFormat="1" applyFont="1" applyFill="1" applyBorder="1" applyAlignment="1">
      <alignment horizontal="center" wrapText="1"/>
    </xf>
    <xf numFmtId="168" fontId="23" fillId="0" borderId="60" xfId="448" applyNumberFormat="1" applyFont="1" applyFill="1" applyBorder="1" applyAlignment="1">
      <alignment horizontal="center" wrapText="1"/>
    </xf>
    <xf numFmtId="0" fontId="3" fillId="0" borderId="0" xfId="426" applyFont="1" applyFill="1" applyBorder="1" applyAlignment="1">
      <alignment horizontal="left" wrapText="1"/>
      <protection/>
    </xf>
    <xf numFmtId="0" fontId="22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68" fontId="23" fillId="0" borderId="25" xfId="448" applyNumberFormat="1" applyFont="1" applyFill="1" applyBorder="1" applyAlignment="1">
      <alignment horizontal="center"/>
    </xf>
    <xf numFmtId="168" fontId="23" fillId="0" borderId="61" xfId="448" applyNumberFormat="1" applyFont="1" applyFill="1" applyBorder="1" applyAlignment="1">
      <alignment horizontal="center"/>
    </xf>
    <xf numFmtId="168" fontId="23" fillId="0" borderId="29" xfId="448" applyNumberFormat="1" applyFont="1" applyFill="1" applyBorder="1" applyAlignment="1">
      <alignment horizontal="center"/>
    </xf>
    <xf numFmtId="168" fontId="23" fillId="0" borderId="30" xfId="448" applyNumberFormat="1" applyFont="1" applyFill="1" applyBorder="1" applyAlignment="1">
      <alignment horizontal="center"/>
    </xf>
    <xf numFmtId="0" fontId="0" fillId="0" borderId="42" xfId="413" applyFont="1" applyFill="1" applyBorder="1" applyAlignment="1">
      <alignment horizontal="center" vertical="center" wrapText="1"/>
      <protection/>
    </xf>
    <xf numFmtId="0" fontId="0" fillId="0" borderId="54" xfId="413" applyFont="1" applyFill="1" applyBorder="1" applyAlignment="1">
      <alignment horizontal="center" vertical="center" wrapText="1"/>
      <protection/>
    </xf>
    <xf numFmtId="0" fontId="23" fillId="0" borderId="40" xfId="414" applyFont="1" applyFill="1" applyBorder="1" applyAlignment="1">
      <alignment horizontal="center" wrapText="1"/>
      <protection/>
    </xf>
    <xf numFmtId="0" fontId="23" fillId="0" borderId="62" xfId="414" applyFont="1" applyFill="1" applyBorder="1" applyAlignment="1">
      <alignment horizontal="center" wrapText="1"/>
      <protection/>
    </xf>
    <xf numFmtId="0" fontId="23" fillId="0" borderId="34" xfId="414" applyFont="1" applyFill="1" applyBorder="1" applyAlignment="1">
      <alignment horizontal="center" wrapText="1"/>
      <protection/>
    </xf>
    <xf numFmtId="0" fontId="23" fillId="0" borderId="35" xfId="414" applyFont="1" applyFill="1" applyBorder="1" applyAlignment="1">
      <alignment horizontal="center" wrapText="1"/>
      <protection/>
    </xf>
    <xf numFmtId="166" fontId="23" fillId="0" borderId="34" xfId="414" applyNumberFormat="1" applyFont="1" applyFill="1" applyBorder="1" applyAlignment="1">
      <alignment horizontal="center" wrapText="1"/>
      <protection/>
    </xf>
    <xf numFmtId="166" fontId="23" fillId="0" borderId="35" xfId="414" applyNumberFormat="1" applyFont="1" applyFill="1" applyBorder="1" applyAlignment="1">
      <alignment horizontal="center" wrapText="1"/>
      <protection/>
    </xf>
    <xf numFmtId="20" fontId="22" fillId="0" borderId="0" xfId="413" applyNumberFormat="1" applyFont="1" applyFill="1" applyBorder="1" applyAlignment="1">
      <alignment horizontal="center" vertical="center" wrapText="1"/>
      <protection/>
    </xf>
    <xf numFmtId="0" fontId="26" fillId="0" borderId="0" xfId="413" applyFont="1" applyFill="1" applyBorder="1" applyAlignment="1">
      <alignment horizontal="justify" vertical="center" wrapText="1"/>
      <protection/>
    </xf>
    <xf numFmtId="0" fontId="3" fillId="0" borderId="0" xfId="413" applyFont="1" applyFill="1" applyBorder="1" applyAlignment="1">
      <alignment horizontal="justify" vertical="center" wrapText="1"/>
      <protection/>
    </xf>
    <xf numFmtId="0" fontId="22" fillId="0" borderId="0" xfId="413" applyFont="1" applyFill="1" applyBorder="1" applyAlignment="1">
      <alignment horizontal="justify" vertical="center" wrapText="1"/>
      <protection/>
    </xf>
    <xf numFmtId="0" fontId="0" fillId="0" borderId="0" xfId="411" applyFont="1" applyFill="1" applyBorder="1" applyAlignment="1">
      <alignment horizontal="justify" vertical="center" wrapText="1"/>
      <protection/>
    </xf>
    <xf numFmtId="0" fontId="3" fillId="0" borderId="0" xfId="411" applyFont="1" applyFill="1" applyBorder="1" applyAlignment="1">
      <alignment horizontal="justify" vertical="center" wrapText="1"/>
      <protection/>
    </xf>
    <xf numFmtId="0" fontId="3" fillId="0" borderId="0" xfId="413" applyNumberFormat="1" applyFont="1" applyFill="1" applyBorder="1" applyAlignment="1">
      <alignment horizontal="justify" vertical="center" wrapText="1"/>
      <protection/>
    </xf>
    <xf numFmtId="0" fontId="3" fillId="0" borderId="0" xfId="413" applyFont="1" applyFill="1" applyBorder="1" applyAlignment="1">
      <alignment horizontal="justify" vertical="center" wrapText="1"/>
      <protection/>
    </xf>
    <xf numFmtId="2" fontId="23" fillId="0" borderId="34" xfId="414" applyNumberFormat="1" applyFont="1" applyFill="1" applyBorder="1" applyAlignment="1">
      <alignment horizontal="center" wrapText="1"/>
      <protection/>
    </xf>
    <xf numFmtId="2" fontId="23" fillId="0" borderId="35" xfId="414" applyNumberFormat="1" applyFont="1" applyFill="1" applyBorder="1" applyAlignment="1">
      <alignment horizontal="center" wrapText="1"/>
      <protection/>
    </xf>
    <xf numFmtId="166" fontId="23" fillId="0" borderId="27" xfId="414" applyNumberFormat="1" applyFont="1" applyFill="1" applyBorder="1" applyAlignment="1">
      <alignment horizontal="center" wrapText="1"/>
      <protection/>
    </xf>
    <xf numFmtId="166" fontId="23" fillId="0" borderId="38" xfId="414" applyNumberFormat="1" applyFont="1" applyFill="1" applyBorder="1" applyAlignment="1">
      <alignment horizontal="center" wrapText="1"/>
      <protection/>
    </xf>
    <xf numFmtId="0" fontId="22" fillId="0" borderId="0" xfId="413" applyFont="1" applyFill="1" applyBorder="1" applyAlignment="1">
      <alignment horizontal="center" vertical="center" wrapText="1"/>
      <protection/>
    </xf>
    <xf numFmtId="0" fontId="23" fillId="0" borderId="21" xfId="413" applyFont="1" applyFill="1" applyBorder="1" applyAlignment="1">
      <alignment horizontal="center" wrapText="1"/>
      <protection/>
    </xf>
    <xf numFmtId="0" fontId="23" fillId="0" borderId="57" xfId="413" applyFont="1" applyFill="1" applyBorder="1" applyAlignment="1">
      <alignment horizontal="center" wrapText="1"/>
      <protection/>
    </xf>
    <xf numFmtId="0" fontId="23" fillId="0" borderId="58" xfId="413" applyFont="1" applyFill="1" applyBorder="1" applyAlignment="1">
      <alignment horizontal="center" wrapText="1"/>
      <protection/>
    </xf>
    <xf numFmtId="0" fontId="23" fillId="0" borderId="19" xfId="413" applyFont="1" applyFill="1" applyBorder="1" applyAlignment="1">
      <alignment horizontal="center" wrapText="1"/>
      <protection/>
    </xf>
    <xf numFmtId="0" fontId="23" fillId="0" borderId="51" xfId="413" applyFont="1" applyFill="1" applyBorder="1" applyAlignment="1">
      <alignment horizontal="center" wrapText="1"/>
      <protection/>
    </xf>
    <xf numFmtId="0" fontId="0" fillId="0" borderId="19" xfId="413" applyFont="1" applyFill="1" applyBorder="1" applyAlignment="1">
      <alignment horizontal="center" vertical="center" wrapText="1"/>
      <protection/>
    </xf>
    <xf numFmtId="0" fontId="0" fillId="0" borderId="50" xfId="413" applyFont="1" applyFill="1" applyBorder="1" applyAlignment="1">
      <alignment horizontal="center" vertical="center" wrapText="1"/>
      <protection/>
    </xf>
    <xf numFmtId="0" fontId="3" fillId="0" borderId="0" xfId="425" applyFont="1" applyFill="1" applyAlignment="1">
      <alignment horizontal="justify" vertical="center" wrapText="1"/>
      <protection/>
    </xf>
    <xf numFmtId="0" fontId="0" fillId="0" borderId="0" xfId="413" applyFont="1" applyFill="1" applyAlignment="1">
      <alignment horizontal="justify" vertical="center" wrapText="1"/>
      <protection/>
    </xf>
  </cellXfs>
  <cellStyles count="444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- Акцент1" xfId="50"/>
    <cellStyle name="20% - Акцент2" xfId="51"/>
    <cellStyle name="20% - Акцент3" xfId="52"/>
    <cellStyle name="20% - Акцент4" xfId="53"/>
    <cellStyle name="20% - Акцент5" xfId="54"/>
    <cellStyle name="20% - Акцент6" xfId="55"/>
    <cellStyle name="21" xfId="56"/>
    <cellStyle name="22" xfId="57"/>
    <cellStyle name="23" xfId="58"/>
    <cellStyle name="24" xfId="59"/>
    <cellStyle name="3" xfId="60"/>
    <cellStyle name="4" xfId="61"/>
    <cellStyle name="40% - Акцент1" xfId="62"/>
    <cellStyle name="40% - Акцент2" xfId="63"/>
    <cellStyle name="40% - Акцент3" xfId="64"/>
    <cellStyle name="40% - Акцент4" xfId="65"/>
    <cellStyle name="40% - Акцент5" xfId="66"/>
    <cellStyle name="40% - Акцент6" xfId="67"/>
    <cellStyle name="5" xfId="68"/>
    <cellStyle name="6" xfId="69"/>
    <cellStyle name="60% - Акцент1" xfId="70"/>
    <cellStyle name="60% - Акцент2" xfId="71"/>
    <cellStyle name="60% - Акцент3" xfId="72"/>
    <cellStyle name="60% - Акцент4" xfId="73"/>
    <cellStyle name="60% - Акцент5" xfId="74"/>
    <cellStyle name="60% -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2" xfId="411"/>
    <cellStyle name="Обычный 2 2" xfId="412"/>
    <cellStyle name="Обычный 3" xfId="413"/>
    <cellStyle name="Обычный 3 2" xfId="414"/>
    <cellStyle name="Обычный 4" xfId="415"/>
    <cellStyle name="Обычный 4 2" xfId="416"/>
    <cellStyle name="Обычный 5" xfId="417"/>
    <cellStyle name="Обычный 6" xfId="418"/>
    <cellStyle name="Обычный 7" xfId="419"/>
    <cellStyle name="Обычный 8" xfId="420"/>
    <cellStyle name="Обычный_PRICE_~1" xfId="421"/>
    <cellStyle name="Обычный_PRICE_~1 2" xfId="422"/>
    <cellStyle name="Обычный_Книга1" xfId="423"/>
    <cellStyle name="Обычный_ПРОЕКТ Тарифов ПНТ (валюта,руб)" xfId="424"/>
    <cellStyle name="Обычный_ТАРИФЫ  СТВ с 01.04.2005г." xfId="425"/>
    <cellStyle name="Обычный_ТАРИФЫ-ЛАД" xfId="426"/>
    <cellStyle name="Параметры автоформата" xfId="427"/>
    <cellStyle name="Плохой" xfId="428"/>
    <cellStyle name="Пояснение" xfId="429"/>
    <cellStyle name="Примечание" xfId="430"/>
    <cellStyle name="Percent" xfId="431"/>
    <cellStyle name="Процентный 2" xfId="432"/>
    <cellStyle name="Процентный 2 2" xfId="433"/>
    <cellStyle name="Процентный 3" xfId="434"/>
    <cellStyle name="Процентный 4" xfId="435"/>
    <cellStyle name="Рейтинг" xfId="436"/>
    <cellStyle name="Связанная ячейка" xfId="437"/>
    <cellStyle name="Сетка" xfId="438"/>
    <cellStyle name="Скидка" xfId="439"/>
    <cellStyle name="Стиль 1" xfId="440"/>
    <cellStyle name="Текст предупреждения" xfId="441"/>
    <cellStyle name="Тысячи [0]_laroux" xfId="442"/>
    <cellStyle name="Тысячи(0)" xfId="443"/>
    <cellStyle name="Тысячи_laroux" xfId="444"/>
    <cellStyle name="Упаковка" xfId="445"/>
    <cellStyle name="Comma" xfId="446"/>
    <cellStyle name="Comma [0]" xfId="447"/>
    <cellStyle name="Финансовый 2" xfId="448"/>
    <cellStyle name="Финансовый 2 2" xfId="449"/>
    <cellStyle name="Финансовый 2 3" xfId="450"/>
    <cellStyle name="Финансовый 3" xfId="451"/>
    <cellStyle name="Финансовый 4" xfId="452"/>
    <cellStyle name="Финансовый 5" xfId="453"/>
    <cellStyle name="Финансовый 6" xfId="454"/>
    <cellStyle name="Хороший" xfId="455"/>
    <cellStyle name="Черта" xfId="456"/>
    <cellStyle name="Шапка" xfId="4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3</xdr:col>
      <xdr:colOff>609600</xdr:colOff>
      <xdr:row>1</xdr:row>
      <xdr:rowOff>257175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8100"/>
          <a:ext cx="1704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0</xdr:row>
      <xdr:rowOff>9525</xdr:rowOff>
    </xdr:from>
    <xdr:to>
      <xdr:col>6</xdr:col>
      <xdr:colOff>390525</xdr:colOff>
      <xdr:row>2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"/>
          <a:ext cx="204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2</xdr:col>
      <xdr:colOff>704850</xdr:colOff>
      <xdr:row>2</xdr:row>
      <xdr:rowOff>47625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819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990600</xdr:colOff>
      <xdr:row>0</xdr:row>
      <xdr:rowOff>57150</xdr:rowOff>
    </xdr:from>
    <xdr:to>
      <xdr:col>8</xdr:col>
      <xdr:colOff>57150</xdr:colOff>
      <xdr:row>1</xdr:row>
      <xdr:rowOff>123825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5715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88"/>
  <sheetViews>
    <sheetView tabSelected="1" view="pageBreakPreview" zoomScaleSheetLayoutView="100" zoomScalePageLayoutView="0" workbookViewId="0" topLeftCell="A1">
      <selection activeCell="C84" sqref="C84"/>
    </sheetView>
  </sheetViews>
  <sheetFormatPr defaultColWidth="11.421875" defaultRowHeight="12.75"/>
  <cols>
    <col min="1" max="1" width="11.421875" style="0" customWidth="1"/>
    <col min="2" max="2" width="9.140625" style="0" customWidth="1"/>
    <col min="3" max="3" width="16.7109375" style="0" customWidth="1"/>
    <col min="4" max="4" width="51.00390625" style="0" customWidth="1"/>
    <col min="5" max="7" width="15.7109375" style="0" customWidth="1"/>
    <col min="8" max="9" width="11.421875" style="0" customWidth="1"/>
  </cols>
  <sheetData>
    <row r="1" s="1" customFormat="1" ht="58.5" customHeight="1"/>
    <row r="2" s="1" customFormat="1" ht="21.75" customHeight="1" thickBot="1"/>
    <row r="3" spans="3:7" s="1" customFormat="1" ht="15.75">
      <c r="C3" s="113" t="s">
        <v>119</v>
      </c>
      <c r="D3" s="114"/>
      <c r="E3" s="114"/>
      <c r="F3" s="114"/>
      <c r="G3" s="115"/>
    </row>
    <row r="4" spans="3:7" s="1" customFormat="1" ht="15.75">
      <c r="C4" s="116" t="s">
        <v>48</v>
      </c>
      <c r="D4" s="117"/>
      <c r="E4" s="117"/>
      <c r="F4" s="117"/>
      <c r="G4" s="118"/>
    </row>
    <row r="5" spans="3:7" s="1" customFormat="1" ht="15.75">
      <c r="C5" s="116" t="s">
        <v>49</v>
      </c>
      <c r="D5" s="117"/>
      <c r="E5" s="117"/>
      <c r="F5" s="117"/>
      <c r="G5" s="118"/>
    </row>
    <row r="6" spans="3:7" s="1" customFormat="1" ht="16.5" thickBot="1">
      <c r="C6" s="119" t="s">
        <v>126</v>
      </c>
      <c r="D6" s="120"/>
      <c r="E6" s="120"/>
      <c r="F6" s="120"/>
      <c r="G6" s="121"/>
    </row>
    <row r="7" spans="3:7" s="1" customFormat="1" ht="39" customHeight="1" thickBot="1">
      <c r="C7" s="2" t="s">
        <v>50</v>
      </c>
      <c r="D7" s="3" t="s">
        <v>51</v>
      </c>
      <c r="E7" s="4" t="s">
        <v>52</v>
      </c>
      <c r="F7" s="109" t="s">
        <v>124</v>
      </c>
      <c r="G7" s="110" t="s">
        <v>125</v>
      </c>
    </row>
    <row r="8" spans="3:7" s="1" customFormat="1" ht="16.5" thickBot="1">
      <c r="C8" s="124" t="s">
        <v>53</v>
      </c>
      <c r="D8" s="125"/>
      <c r="E8" s="125"/>
      <c r="F8" s="125"/>
      <c r="G8" s="126"/>
    </row>
    <row r="9" spans="3:13" s="1" customFormat="1" ht="12.75">
      <c r="C9" s="5" t="s">
        <v>54</v>
      </c>
      <c r="D9" s="6" t="s">
        <v>55</v>
      </c>
      <c r="E9" s="7">
        <v>90</v>
      </c>
      <c r="F9" s="103">
        <f>G9/1.2</f>
        <v>216.66666666666669</v>
      </c>
      <c r="G9" s="104">
        <f aca="true" t="shared" si="0" ref="G9:G24">ROUNDUP(E9*1.2*2.4,0)</f>
        <v>260</v>
      </c>
      <c r="H9"/>
      <c r="I9"/>
      <c r="J9" s="17"/>
      <c r="K9" s="18"/>
      <c r="L9" s="17"/>
      <c r="M9" s="17"/>
    </row>
    <row r="10" spans="3:12" ht="12.75">
      <c r="C10" s="5" t="s">
        <v>56</v>
      </c>
      <c r="D10" s="6" t="s">
        <v>55</v>
      </c>
      <c r="E10" s="7">
        <v>140</v>
      </c>
      <c r="F10" s="103">
        <f aca="true" t="shared" si="1" ref="F10:F27">G10/1.2</f>
        <v>336.6666666666667</v>
      </c>
      <c r="G10" s="104">
        <f t="shared" si="0"/>
        <v>404</v>
      </c>
      <c r="J10" s="17"/>
      <c r="K10" s="18"/>
      <c r="L10" s="17"/>
    </row>
    <row r="11" spans="3:12" ht="12.75">
      <c r="C11" s="5" t="s">
        <v>57</v>
      </c>
      <c r="D11" s="6" t="s">
        <v>58</v>
      </c>
      <c r="E11" s="7">
        <v>230</v>
      </c>
      <c r="F11" s="103">
        <f t="shared" si="1"/>
        <v>552.5</v>
      </c>
      <c r="G11" s="104">
        <f t="shared" si="0"/>
        <v>663</v>
      </c>
      <c r="J11" s="17"/>
      <c r="K11" s="18"/>
      <c r="L11" s="17"/>
    </row>
    <row r="12" spans="3:12" ht="12.75">
      <c r="C12" s="5" t="s">
        <v>59</v>
      </c>
      <c r="D12" s="6" t="s">
        <v>60</v>
      </c>
      <c r="E12" s="7">
        <v>280</v>
      </c>
      <c r="F12" s="103">
        <f t="shared" si="1"/>
        <v>672.5</v>
      </c>
      <c r="G12" s="104">
        <f t="shared" si="0"/>
        <v>807</v>
      </c>
      <c r="J12" s="17"/>
      <c r="K12" s="18"/>
      <c r="L12" s="17"/>
    </row>
    <row r="13" spans="3:12" ht="12.75">
      <c r="C13" s="5" t="s">
        <v>61</v>
      </c>
      <c r="D13" s="6" t="s">
        <v>110</v>
      </c>
      <c r="E13" s="7">
        <v>280</v>
      </c>
      <c r="F13" s="103">
        <f t="shared" si="1"/>
        <v>672.5</v>
      </c>
      <c r="G13" s="104">
        <f t="shared" si="0"/>
        <v>807</v>
      </c>
      <c r="J13" s="17"/>
      <c r="K13" s="18"/>
      <c r="L13" s="17"/>
    </row>
    <row r="14" spans="3:12" ht="12.75">
      <c r="C14" s="5" t="s">
        <v>63</v>
      </c>
      <c r="D14" s="6" t="s">
        <v>110</v>
      </c>
      <c r="E14" s="7">
        <v>280</v>
      </c>
      <c r="F14" s="103">
        <f t="shared" si="1"/>
        <v>672.5</v>
      </c>
      <c r="G14" s="104">
        <f t="shared" si="0"/>
        <v>807</v>
      </c>
      <c r="J14" s="17"/>
      <c r="K14" s="18"/>
      <c r="L14" s="17"/>
    </row>
    <row r="15" spans="3:12" ht="12.75">
      <c r="C15" s="5" t="s">
        <v>65</v>
      </c>
      <c r="D15" s="6" t="s">
        <v>110</v>
      </c>
      <c r="E15" s="7">
        <v>420</v>
      </c>
      <c r="F15" s="103">
        <f t="shared" si="1"/>
        <v>1008.3333333333334</v>
      </c>
      <c r="G15" s="104">
        <f t="shared" si="0"/>
        <v>1210</v>
      </c>
      <c r="J15" s="17"/>
      <c r="K15" s="18"/>
      <c r="L15" s="17"/>
    </row>
    <row r="16" spans="3:12" ht="12.75">
      <c r="C16" s="5" t="s">
        <v>66</v>
      </c>
      <c r="D16" s="6" t="s">
        <v>110</v>
      </c>
      <c r="E16" s="7">
        <v>470</v>
      </c>
      <c r="F16" s="103">
        <f t="shared" si="1"/>
        <v>1128.3333333333335</v>
      </c>
      <c r="G16" s="104">
        <f t="shared" si="0"/>
        <v>1354</v>
      </c>
      <c r="J16" s="17"/>
      <c r="K16" s="18"/>
      <c r="L16" s="17"/>
    </row>
    <row r="17" spans="3:12" ht="12.75">
      <c r="C17" s="5" t="s">
        <v>108</v>
      </c>
      <c r="D17" s="6" t="s">
        <v>110</v>
      </c>
      <c r="E17" s="7">
        <v>840</v>
      </c>
      <c r="F17" s="103">
        <f t="shared" si="1"/>
        <v>2016.6666666666667</v>
      </c>
      <c r="G17" s="104">
        <f t="shared" si="0"/>
        <v>2420</v>
      </c>
      <c r="J17" s="17"/>
      <c r="K17" s="18"/>
      <c r="L17" s="17"/>
    </row>
    <row r="18" spans="3:12" ht="12.75">
      <c r="C18" s="5" t="s">
        <v>101</v>
      </c>
      <c r="D18" s="6" t="s">
        <v>110</v>
      </c>
      <c r="E18" s="7">
        <v>1120</v>
      </c>
      <c r="F18" s="103">
        <f t="shared" si="1"/>
        <v>2688.3333333333335</v>
      </c>
      <c r="G18" s="104">
        <f t="shared" si="0"/>
        <v>3226</v>
      </c>
      <c r="J18" s="17"/>
      <c r="K18" s="18"/>
      <c r="L18" s="17"/>
    </row>
    <row r="19" spans="3:12" ht="12.75">
      <c r="C19" s="5" t="s">
        <v>102</v>
      </c>
      <c r="D19" s="6" t="s">
        <v>110</v>
      </c>
      <c r="E19" s="7">
        <v>1300</v>
      </c>
      <c r="F19" s="103">
        <f t="shared" si="1"/>
        <v>3120</v>
      </c>
      <c r="G19" s="104">
        <f t="shared" si="0"/>
        <v>3744</v>
      </c>
      <c r="J19" s="17"/>
      <c r="K19" s="18"/>
      <c r="L19" s="17"/>
    </row>
    <row r="20" spans="3:12" ht="12.75">
      <c r="C20" s="5" t="s">
        <v>67</v>
      </c>
      <c r="D20" s="6" t="s">
        <v>62</v>
      </c>
      <c r="E20" s="7">
        <v>1020</v>
      </c>
      <c r="F20" s="103">
        <f t="shared" si="1"/>
        <v>2448.3333333333335</v>
      </c>
      <c r="G20" s="104">
        <f t="shared" si="0"/>
        <v>2938</v>
      </c>
      <c r="J20" s="17"/>
      <c r="K20" s="18"/>
      <c r="L20" s="17"/>
    </row>
    <row r="21" spans="3:12" ht="12.75">
      <c r="C21" s="5" t="s">
        <v>68</v>
      </c>
      <c r="D21" s="6" t="s">
        <v>69</v>
      </c>
      <c r="E21" s="7">
        <v>510</v>
      </c>
      <c r="F21" s="103">
        <f t="shared" si="1"/>
        <v>1224.1666666666667</v>
      </c>
      <c r="G21" s="104">
        <f t="shared" si="0"/>
        <v>1469</v>
      </c>
      <c r="J21" s="17"/>
      <c r="K21" s="18"/>
      <c r="L21" s="17"/>
    </row>
    <row r="22" spans="3:12" ht="12.75">
      <c r="C22" s="5" t="s">
        <v>70</v>
      </c>
      <c r="D22" s="6" t="s">
        <v>71</v>
      </c>
      <c r="E22" s="7">
        <v>230</v>
      </c>
      <c r="F22" s="103">
        <f t="shared" si="1"/>
        <v>552.5</v>
      </c>
      <c r="G22" s="104">
        <f t="shared" si="0"/>
        <v>663</v>
      </c>
      <c r="J22" s="17"/>
      <c r="K22" s="18"/>
      <c r="L22" s="17"/>
    </row>
    <row r="23" spans="3:12" ht="12.75">
      <c r="C23" s="5" t="s">
        <v>72</v>
      </c>
      <c r="D23" s="6" t="s">
        <v>60</v>
      </c>
      <c r="E23" s="7">
        <v>90</v>
      </c>
      <c r="F23" s="103">
        <f t="shared" si="1"/>
        <v>216.66666666666669</v>
      </c>
      <c r="G23" s="104">
        <f t="shared" si="0"/>
        <v>260</v>
      </c>
      <c r="J23" s="17"/>
      <c r="K23" s="18"/>
      <c r="L23" s="17"/>
    </row>
    <row r="24" spans="3:12" ht="13.5" thickBot="1">
      <c r="C24" s="5" t="s">
        <v>73</v>
      </c>
      <c r="D24" s="6" t="s">
        <v>74</v>
      </c>
      <c r="E24" s="7">
        <v>45</v>
      </c>
      <c r="F24" s="103">
        <f t="shared" si="1"/>
        <v>108.33333333333334</v>
      </c>
      <c r="G24" s="104">
        <f t="shared" si="0"/>
        <v>130</v>
      </c>
      <c r="J24" s="17"/>
      <c r="K24" s="18"/>
      <c r="L24" s="17"/>
    </row>
    <row r="25" spans="3:7" ht="16.5" thickBot="1">
      <c r="C25" s="124" t="s">
        <v>75</v>
      </c>
      <c r="D25" s="125"/>
      <c r="E25" s="125"/>
      <c r="F25" s="125"/>
      <c r="G25" s="126"/>
    </row>
    <row r="26" spans="3:12" ht="12.75">
      <c r="C26" s="5" t="s">
        <v>54</v>
      </c>
      <c r="D26" s="6" t="s">
        <v>55</v>
      </c>
      <c r="E26" s="7">
        <v>90</v>
      </c>
      <c r="F26" s="103">
        <f t="shared" si="1"/>
        <v>216.66666666666669</v>
      </c>
      <c r="G26" s="104">
        <f aca="true" t="shared" si="2" ref="G26:G42">ROUNDUP(E26*1.2*2.4,0)</f>
        <v>260</v>
      </c>
      <c r="J26" s="17"/>
      <c r="K26" s="18"/>
      <c r="L26" s="17"/>
    </row>
    <row r="27" spans="3:12" ht="12.75">
      <c r="C27" s="5" t="s">
        <v>56</v>
      </c>
      <c r="D27" s="6" t="s">
        <v>55</v>
      </c>
      <c r="E27" s="7">
        <v>140</v>
      </c>
      <c r="F27" s="103">
        <f t="shared" si="1"/>
        <v>336.6666666666667</v>
      </c>
      <c r="G27" s="104">
        <f t="shared" si="2"/>
        <v>404</v>
      </c>
      <c r="J27" s="17"/>
      <c r="K27" s="18"/>
      <c r="L27" s="17"/>
    </row>
    <row r="28" spans="3:12" ht="12.75">
      <c r="C28" s="5" t="s">
        <v>57</v>
      </c>
      <c r="D28" s="6" t="s">
        <v>58</v>
      </c>
      <c r="E28" s="7">
        <v>230</v>
      </c>
      <c r="F28" s="103">
        <f aca="true" t="shared" si="3" ref="F28:F49">G28/1.2</f>
        <v>552.5</v>
      </c>
      <c r="G28" s="104">
        <f t="shared" si="2"/>
        <v>663</v>
      </c>
      <c r="J28" s="17"/>
      <c r="K28" s="18"/>
      <c r="L28" s="17"/>
    </row>
    <row r="29" spans="3:12" ht="12.75">
      <c r="C29" s="5" t="s">
        <v>59</v>
      </c>
      <c r="D29" s="6" t="s">
        <v>60</v>
      </c>
      <c r="E29" s="7">
        <v>280</v>
      </c>
      <c r="F29" s="103">
        <f t="shared" si="3"/>
        <v>672.5</v>
      </c>
      <c r="G29" s="104">
        <f t="shared" si="2"/>
        <v>807</v>
      </c>
      <c r="J29" s="17"/>
      <c r="K29" s="18"/>
      <c r="L29" s="17"/>
    </row>
    <row r="30" spans="3:12" ht="12.75">
      <c r="C30" s="5" t="s">
        <v>61</v>
      </c>
      <c r="D30" s="6" t="s">
        <v>110</v>
      </c>
      <c r="E30" s="7">
        <v>280</v>
      </c>
      <c r="F30" s="103">
        <f t="shared" si="3"/>
        <v>672.5</v>
      </c>
      <c r="G30" s="104">
        <f t="shared" si="2"/>
        <v>807</v>
      </c>
      <c r="J30" s="17"/>
      <c r="K30" s="18"/>
      <c r="L30" s="17"/>
    </row>
    <row r="31" spans="3:12" ht="12.75">
      <c r="C31" s="5" t="s">
        <v>76</v>
      </c>
      <c r="D31" s="6" t="s">
        <v>64</v>
      </c>
      <c r="E31" s="7">
        <v>280</v>
      </c>
      <c r="F31" s="103">
        <f t="shared" si="3"/>
        <v>672.5</v>
      </c>
      <c r="G31" s="104">
        <f t="shared" si="2"/>
        <v>807</v>
      </c>
      <c r="J31" s="17"/>
      <c r="K31" s="18"/>
      <c r="L31" s="17"/>
    </row>
    <row r="32" spans="3:12" ht="12.75">
      <c r="C32" s="5" t="s">
        <v>95</v>
      </c>
      <c r="D32" s="6" t="s">
        <v>110</v>
      </c>
      <c r="E32" s="7">
        <v>280</v>
      </c>
      <c r="F32" s="103">
        <f t="shared" si="3"/>
        <v>672.5</v>
      </c>
      <c r="G32" s="104">
        <f t="shared" si="2"/>
        <v>807</v>
      </c>
      <c r="J32" s="17"/>
      <c r="K32" s="18"/>
      <c r="L32" s="17"/>
    </row>
    <row r="33" spans="3:12" ht="12.75">
      <c r="C33" s="5" t="s">
        <v>78</v>
      </c>
      <c r="D33" s="6" t="s">
        <v>110</v>
      </c>
      <c r="E33" s="7">
        <v>420</v>
      </c>
      <c r="F33" s="103">
        <f t="shared" si="3"/>
        <v>1008.3333333333334</v>
      </c>
      <c r="G33" s="104">
        <f t="shared" si="2"/>
        <v>1210</v>
      </c>
      <c r="J33" s="17"/>
      <c r="K33" s="18"/>
      <c r="L33" s="17"/>
    </row>
    <row r="34" spans="3:12" ht="12.75">
      <c r="C34" s="5" t="s">
        <v>79</v>
      </c>
      <c r="D34" s="6" t="s">
        <v>110</v>
      </c>
      <c r="E34" s="7">
        <v>470</v>
      </c>
      <c r="F34" s="103">
        <f t="shared" si="3"/>
        <v>1128.3333333333335</v>
      </c>
      <c r="G34" s="104">
        <f t="shared" si="2"/>
        <v>1354</v>
      </c>
      <c r="J34" s="17"/>
      <c r="K34" s="18"/>
      <c r="L34" s="17"/>
    </row>
    <row r="35" spans="3:12" ht="12.75">
      <c r="C35" s="5" t="s">
        <v>80</v>
      </c>
      <c r="D35" s="6" t="s">
        <v>110</v>
      </c>
      <c r="E35" s="7">
        <v>840</v>
      </c>
      <c r="F35" s="103">
        <f t="shared" si="3"/>
        <v>2016.6666666666667</v>
      </c>
      <c r="G35" s="104">
        <f t="shared" si="2"/>
        <v>2420</v>
      </c>
      <c r="J35" s="17"/>
      <c r="K35" s="18"/>
      <c r="L35" s="17"/>
    </row>
    <row r="36" spans="3:12" ht="12.75">
      <c r="C36" s="5" t="s">
        <v>81</v>
      </c>
      <c r="D36" s="6" t="s">
        <v>110</v>
      </c>
      <c r="E36" s="7">
        <v>1120</v>
      </c>
      <c r="F36" s="103">
        <f t="shared" si="3"/>
        <v>2688.3333333333335</v>
      </c>
      <c r="G36" s="104">
        <f t="shared" si="2"/>
        <v>3226</v>
      </c>
      <c r="J36" s="17"/>
      <c r="K36" s="18"/>
      <c r="L36" s="17"/>
    </row>
    <row r="37" spans="3:12" ht="12.75">
      <c r="C37" s="5" t="s">
        <v>82</v>
      </c>
      <c r="D37" s="6" t="s">
        <v>111</v>
      </c>
      <c r="E37" s="7">
        <v>1300</v>
      </c>
      <c r="F37" s="103">
        <f t="shared" si="3"/>
        <v>3120</v>
      </c>
      <c r="G37" s="104">
        <f t="shared" si="2"/>
        <v>3744</v>
      </c>
      <c r="J37" s="17"/>
      <c r="K37" s="18"/>
      <c r="L37" s="17"/>
    </row>
    <row r="38" spans="3:12" ht="12.75">
      <c r="C38" s="5" t="s">
        <v>83</v>
      </c>
      <c r="D38" s="6" t="s">
        <v>110</v>
      </c>
      <c r="E38" s="7">
        <v>1120</v>
      </c>
      <c r="F38" s="103">
        <f t="shared" si="3"/>
        <v>2688.3333333333335</v>
      </c>
      <c r="G38" s="104">
        <f t="shared" si="2"/>
        <v>3226</v>
      </c>
      <c r="J38" s="17"/>
      <c r="K38" s="18"/>
      <c r="L38" s="17"/>
    </row>
    <row r="39" spans="3:12" ht="12.75">
      <c r="C39" s="5" t="s">
        <v>68</v>
      </c>
      <c r="D39" s="6" t="s">
        <v>69</v>
      </c>
      <c r="E39" s="7">
        <v>510</v>
      </c>
      <c r="F39" s="103">
        <f t="shared" si="3"/>
        <v>1224.1666666666667</v>
      </c>
      <c r="G39" s="104">
        <f t="shared" si="2"/>
        <v>1469</v>
      </c>
      <c r="J39" s="17"/>
      <c r="K39" s="18"/>
      <c r="L39" s="17"/>
    </row>
    <row r="40" spans="3:12" ht="12.75">
      <c r="C40" s="5" t="s">
        <v>70</v>
      </c>
      <c r="D40" s="6" t="s">
        <v>71</v>
      </c>
      <c r="E40" s="7">
        <v>230</v>
      </c>
      <c r="F40" s="103">
        <f t="shared" si="3"/>
        <v>552.5</v>
      </c>
      <c r="G40" s="104">
        <f t="shared" si="2"/>
        <v>663</v>
      </c>
      <c r="J40" s="17"/>
      <c r="K40" s="18"/>
      <c r="L40" s="17"/>
    </row>
    <row r="41" spans="3:12" ht="12.75">
      <c r="C41" s="5" t="s">
        <v>72</v>
      </c>
      <c r="D41" s="6" t="s">
        <v>60</v>
      </c>
      <c r="E41" s="7">
        <v>90</v>
      </c>
      <c r="F41" s="103">
        <f t="shared" si="3"/>
        <v>216.66666666666669</v>
      </c>
      <c r="G41" s="104">
        <f t="shared" si="2"/>
        <v>260</v>
      </c>
      <c r="J41" s="17"/>
      <c r="K41" s="18"/>
      <c r="L41" s="17"/>
    </row>
    <row r="42" spans="3:12" ht="13.5" thickBot="1">
      <c r="C42" s="5" t="s">
        <v>73</v>
      </c>
      <c r="D42" s="6" t="s">
        <v>84</v>
      </c>
      <c r="E42" s="7">
        <v>45</v>
      </c>
      <c r="F42" s="103">
        <f t="shared" si="3"/>
        <v>108.33333333333334</v>
      </c>
      <c r="G42" s="104">
        <f t="shared" si="2"/>
        <v>130</v>
      </c>
      <c r="J42" s="17"/>
      <c r="K42" s="18"/>
      <c r="L42" s="17"/>
    </row>
    <row r="43" spans="3:7" ht="16.5" thickBot="1">
      <c r="C43" s="124" t="s">
        <v>85</v>
      </c>
      <c r="D43" s="125"/>
      <c r="E43" s="125"/>
      <c r="F43" s="125"/>
      <c r="G43" s="126"/>
    </row>
    <row r="44" spans="3:12" ht="12.75">
      <c r="C44" s="5" t="s">
        <v>54</v>
      </c>
      <c r="D44" s="6" t="s">
        <v>86</v>
      </c>
      <c r="E44" s="7">
        <v>45</v>
      </c>
      <c r="F44" s="103">
        <f t="shared" si="3"/>
        <v>108.33333333333334</v>
      </c>
      <c r="G44" s="104">
        <f aca="true" t="shared" si="4" ref="G44:G59">ROUNDUP(E44*1.2*2.4,0)</f>
        <v>130</v>
      </c>
      <c r="J44" s="17"/>
      <c r="K44" s="18"/>
      <c r="L44" s="17"/>
    </row>
    <row r="45" spans="3:12" ht="12.75">
      <c r="C45" s="5" t="s">
        <v>87</v>
      </c>
      <c r="D45" s="6" t="s">
        <v>86</v>
      </c>
      <c r="E45" s="7">
        <v>90</v>
      </c>
      <c r="F45" s="103">
        <f t="shared" si="3"/>
        <v>216.66666666666669</v>
      </c>
      <c r="G45" s="104">
        <f t="shared" si="4"/>
        <v>260</v>
      </c>
      <c r="J45" s="17"/>
      <c r="K45" s="18"/>
      <c r="L45" s="17"/>
    </row>
    <row r="46" spans="3:12" ht="12.75">
      <c r="C46" s="5" t="s">
        <v>88</v>
      </c>
      <c r="D46" s="6" t="s">
        <v>86</v>
      </c>
      <c r="E46" s="7">
        <v>140</v>
      </c>
      <c r="F46" s="103">
        <f t="shared" si="3"/>
        <v>336.6666666666667</v>
      </c>
      <c r="G46" s="104">
        <f t="shared" si="4"/>
        <v>404</v>
      </c>
      <c r="J46" s="17"/>
      <c r="K46" s="18"/>
      <c r="L46" s="17"/>
    </row>
    <row r="47" spans="3:12" ht="12.75">
      <c r="C47" s="5" t="s">
        <v>89</v>
      </c>
      <c r="D47" s="6" t="s">
        <v>90</v>
      </c>
      <c r="E47" s="7">
        <v>140</v>
      </c>
      <c r="F47" s="103">
        <f t="shared" si="3"/>
        <v>336.6666666666667</v>
      </c>
      <c r="G47" s="104">
        <f t="shared" si="4"/>
        <v>404</v>
      </c>
      <c r="J47" s="17"/>
      <c r="K47" s="18"/>
      <c r="L47" s="17"/>
    </row>
    <row r="48" spans="3:12" ht="12.75">
      <c r="C48" s="5" t="s">
        <v>91</v>
      </c>
      <c r="D48" s="6" t="s">
        <v>58</v>
      </c>
      <c r="E48" s="7">
        <v>190</v>
      </c>
      <c r="F48" s="103">
        <f t="shared" si="3"/>
        <v>456.6666666666667</v>
      </c>
      <c r="G48" s="104">
        <f t="shared" si="4"/>
        <v>548</v>
      </c>
      <c r="J48" s="17"/>
      <c r="K48" s="18"/>
      <c r="L48" s="17"/>
    </row>
    <row r="49" spans="3:12" ht="12.75">
      <c r="C49" s="5" t="s">
        <v>92</v>
      </c>
      <c r="D49" s="6" t="s">
        <v>93</v>
      </c>
      <c r="E49" s="7">
        <v>330</v>
      </c>
      <c r="F49" s="103">
        <f t="shared" si="3"/>
        <v>792.5</v>
      </c>
      <c r="G49" s="104">
        <f t="shared" si="4"/>
        <v>951</v>
      </c>
      <c r="J49" s="17"/>
      <c r="K49" s="18"/>
      <c r="L49" s="17"/>
    </row>
    <row r="50" spans="3:12" ht="12.75">
      <c r="C50" s="5" t="s">
        <v>99</v>
      </c>
      <c r="D50" s="6" t="s">
        <v>121</v>
      </c>
      <c r="E50" s="7">
        <v>420</v>
      </c>
      <c r="F50" s="103">
        <f aca="true" t="shared" si="5" ref="F50:F58">G50/1.2</f>
        <v>1008.3333333333334</v>
      </c>
      <c r="G50" s="104">
        <f t="shared" si="4"/>
        <v>1210</v>
      </c>
      <c r="J50" s="17"/>
      <c r="K50" s="18"/>
      <c r="L50" s="17"/>
    </row>
    <row r="51" spans="3:12" ht="12.75">
      <c r="C51" s="5" t="s">
        <v>123</v>
      </c>
      <c r="D51" s="6" t="s">
        <v>121</v>
      </c>
      <c r="E51" s="7">
        <v>470</v>
      </c>
      <c r="F51" s="103">
        <f t="shared" si="5"/>
        <v>1128.3333333333335</v>
      </c>
      <c r="G51" s="104">
        <f t="shared" si="4"/>
        <v>1354</v>
      </c>
      <c r="J51" s="17"/>
      <c r="K51" s="18"/>
      <c r="L51" s="17"/>
    </row>
    <row r="52" spans="3:12" ht="12.75">
      <c r="C52" s="5" t="s">
        <v>100</v>
      </c>
      <c r="D52" s="6" t="s">
        <v>121</v>
      </c>
      <c r="E52" s="7">
        <v>650</v>
      </c>
      <c r="F52" s="103">
        <f t="shared" si="5"/>
        <v>1560</v>
      </c>
      <c r="G52" s="104">
        <f t="shared" si="4"/>
        <v>1872</v>
      </c>
      <c r="J52" s="17"/>
      <c r="K52" s="18"/>
      <c r="L52" s="17"/>
    </row>
    <row r="53" spans="3:12" ht="12.75">
      <c r="C53" s="5" t="s">
        <v>101</v>
      </c>
      <c r="D53" s="6" t="s">
        <v>121</v>
      </c>
      <c r="E53" s="7">
        <v>840</v>
      </c>
      <c r="F53" s="103">
        <f t="shared" si="5"/>
        <v>2016.6666666666667</v>
      </c>
      <c r="G53" s="104">
        <f t="shared" si="4"/>
        <v>2420</v>
      </c>
      <c r="J53" s="17"/>
      <c r="K53" s="18"/>
      <c r="L53" s="17"/>
    </row>
    <row r="54" spans="3:12" ht="12.75">
      <c r="C54" s="5" t="s">
        <v>102</v>
      </c>
      <c r="D54" s="6" t="s">
        <v>121</v>
      </c>
      <c r="E54" s="7">
        <v>1020</v>
      </c>
      <c r="F54" s="103">
        <f t="shared" si="5"/>
        <v>2448.3333333333335</v>
      </c>
      <c r="G54" s="104">
        <f t="shared" si="4"/>
        <v>2938</v>
      </c>
      <c r="J54" s="17"/>
      <c r="K54" s="18"/>
      <c r="L54" s="17"/>
    </row>
    <row r="55" spans="3:12" ht="12.75">
      <c r="C55" s="5" t="s">
        <v>67</v>
      </c>
      <c r="D55" s="6" t="s">
        <v>121</v>
      </c>
      <c r="E55" s="7">
        <v>1120</v>
      </c>
      <c r="F55" s="103">
        <f t="shared" si="5"/>
        <v>2688.3333333333335</v>
      </c>
      <c r="G55" s="104">
        <f t="shared" si="4"/>
        <v>3226</v>
      </c>
      <c r="J55" s="17"/>
      <c r="K55" s="18"/>
      <c r="L55" s="17"/>
    </row>
    <row r="56" spans="3:12" ht="12.75">
      <c r="C56" s="5" t="s">
        <v>68</v>
      </c>
      <c r="D56" s="6" t="s">
        <v>69</v>
      </c>
      <c r="E56" s="7">
        <v>420</v>
      </c>
      <c r="F56" s="103">
        <f t="shared" si="5"/>
        <v>1008.3333333333334</v>
      </c>
      <c r="G56" s="104">
        <f t="shared" si="4"/>
        <v>1210</v>
      </c>
      <c r="J56" s="17"/>
      <c r="K56" s="18"/>
      <c r="L56" s="17"/>
    </row>
    <row r="57" spans="3:12" ht="12.75">
      <c r="C57" s="5" t="s">
        <v>70</v>
      </c>
      <c r="D57" s="6" t="s">
        <v>71</v>
      </c>
      <c r="E57" s="7">
        <v>90</v>
      </c>
      <c r="F57" s="103">
        <f t="shared" si="5"/>
        <v>216.66666666666669</v>
      </c>
      <c r="G57" s="104">
        <f t="shared" si="4"/>
        <v>260</v>
      </c>
      <c r="J57" s="17"/>
      <c r="K57" s="18"/>
      <c r="L57" s="17"/>
    </row>
    <row r="58" spans="3:12" ht="12.75">
      <c r="C58" s="5" t="s">
        <v>72</v>
      </c>
      <c r="D58" s="6" t="s">
        <v>96</v>
      </c>
      <c r="E58" s="7">
        <v>90</v>
      </c>
      <c r="F58" s="103">
        <f t="shared" si="5"/>
        <v>216.66666666666669</v>
      </c>
      <c r="G58" s="104">
        <f t="shared" si="4"/>
        <v>260</v>
      </c>
      <c r="J58" s="17"/>
      <c r="K58" s="18"/>
      <c r="L58" s="17"/>
    </row>
    <row r="59" spans="3:12" ht="24.75" thickBot="1">
      <c r="C59" s="5" t="s">
        <v>73</v>
      </c>
      <c r="D59" s="6" t="s">
        <v>97</v>
      </c>
      <c r="E59" s="7">
        <v>45</v>
      </c>
      <c r="F59" s="103">
        <f>G59/1.2</f>
        <v>108.33333333333334</v>
      </c>
      <c r="G59" s="104">
        <f t="shared" si="4"/>
        <v>130</v>
      </c>
      <c r="J59" s="17"/>
      <c r="K59" s="18"/>
      <c r="L59" s="17"/>
    </row>
    <row r="60" spans="3:7" ht="16.5" thickBot="1">
      <c r="C60" s="124" t="s">
        <v>98</v>
      </c>
      <c r="D60" s="125"/>
      <c r="E60" s="125"/>
      <c r="F60" s="125"/>
      <c r="G60" s="126"/>
    </row>
    <row r="61" spans="3:12" ht="12.75">
      <c r="C61" s="5" t="s">
        <v>54</v>
      </c>
      <c r="D61" s="6" t="s">
        <v>86</v>
      </c>
      <c r="E61" s="7">
        <v>45</v>
      </c>
      <c r="F61" s="103">
        <f aca="true" t="shared" si="6" ref="F61:F71">G61/1.2</f>
        <v>108.33333333333334</v>
      </c>
      <c r="G61" s="104">
        <f aca="true" t="shared" si="7" ref="G61:G78">ROUNDUP(E61*1.2*2.4,0)</f>
        <v>130</v>
      </c>
      <c r="J61" s="17"/>
      <c r="K61" s="18"/>
      <c r="L61" s="17"/>
    </row>
    <row r="62" spans="3:12" ht="12.75">
      <c r="C62" s="5" t="s">
        <v>87</v>
      </c>
      <c r="D62" s="6" t="s">
        <v>86</v>
      </c>
      <c r="E62" s="7">
        <v>90</v>
      </c>
      <c r="F62" s="103">
        <f t="shared" si="6"/>
        <v>216.66666666666669</v>
      </c>
      <c r="G62" s="104">
        <f t="shared" si="7"/>
        <v>260</v>
      </c>
      <c r="J62" s="17"/>
      <c r="K62" s="18"/>
      <c r="L62" s="17"/>
    </row>
    <row r="63" spans="3:12" ht="12.75">
      <c r="C63" s="5" t="s">
        <v>88</v>
      </c>
      <c r="D63" s="6" t="s">
        <v>86</v>
      </c>
      <c r="E63" s="7">
        <v>140</v>
      </c>
      <c r="F63" s="103">
        <f t="shared" si="6"/>
        <v>336.6666666666667</v>
      </c>
      <c r="G63" s="104">
        <f t="shared" si="7"/>
        <v>404</v>
      </c>
      <c r="J63" s="17"/>
      <c r="K63" s="18"/>
      <c r="L63" s="17"/>
    </row>
    <row r="64" spans="3:12" ht="12.75">
      <c r="C64" s="5" t="s">
        <v>89</v>
      </c>
      <c r="D64" s="6" t="s">
        <v>90</v>
      </c>
      <c r="E64" s="7">
        <v>140</v>
      </c>
      <c r="F64" s="103">
        <f t="shared" si="6"/>
        <v>336.6666666666667</v>
      </c>
      <c r="G64" s="104">
        <f t="shared" si="7"/>
        <v>404</v>
      </c>
      <c r="J64" s="17"/>
      <c r="K64" s="18"/>
      <c r="L64" s="17"/>
    </row>
    <row r="65" spans="3:12" ht="12.75">
      <c r="C65" s="5" t="s">
        <v>91</v>
      </c>
      <c r="D65" s="6" t="s">
        <v>58</v>
      </c>
      <c r="E65" s="7">
        <v>190</v>
      </c>
      <c r="F65" s="103">
        <f t="shared" si="6"/>
        <v>456.6666666666667</v>
      </c>
      <c r="G65" s="104">
        <f t="shared" si="7"/>
        <v>548</v>
      </c>
      <c r="J65" s="17"/>
      <c r="K65" s="18"/>
      <c r="L65" s="17"/>
    </row>
    <row r="66" spans="3:12" ht="12.75">
      <c r="C66" s="5" t="s">
        <v>92</v>
      </c>
      <c r="D66" s="6" t="s">
        <v>121</v>
      </c>
      <c r="E66" s="7">
        <v>470</v>
      </c>
      <c r="F66" s="103">
        <f t="shared" si="6"/>
        <v>1128.3333333333335</v>
      </c>
      <c r="G66" s="104">
        <f t="shared" si="7"/>
        <v>1354</v>
      </c>
      <c r="J66" s="17"/>
      <c r="K66" s="18"/>
      <c r="L66" s="17"/>
    </row>
    <row r="67" spans="3:12" ht="12.75">
      <c r="C67" s="5" t="s">
        <v>99</v>
      </c>
      <c r="D67" s="6" t="s">
        <v>121</v>
      </c>
      <c r="E67" s="7">
        <v>470</v>
      </c>
      <c r="F67" s="103">
        <f t="shared" si="6"/>
        <v>1128.3333333333335</v>
      </c>
      <c r="G67" s="104">
        <f t="shared" si="7"/>
        <v>1354</v>
      </c>
      <c r="J67" s="17"/>
      <c r="K67" s="18"/>
      <c r="L67" s="17"/>
    </row>
    <row r="68" spans="3:12" ht="12.75">
      <c r="C68" s="5" t="s">
        <v>122</v>
      </c>
      <c r="D68" s="6" t="s">
        <v>121</v>
      </c>
      <c r="E68" s="7">
        <v>470</v>
      </c>
      <c r="F68" s="103">
        <f t="shared" si="6"/>
        <v>1128.3333333333335</v>
      </c>
      <c r="G68" s="104">
        <f t="shared" si="7"/>
        <v>1354</v>
      </c>
      <c r="J68" s="17"/>
      <c r="K68" s="18"/>
      <c r="L68" s="17"/>
    </row>
    <row r="69" spans="3:12" ht="12.75">
      <c r="C69" s="5" t="s">
        <v>65</v>
      </c>
      <c r="D69" s="6" t="s">
        <v>121</v>
      </c>
      <c r="E69" s="7">
        <v>560</v>
      </c>
      <c r="F69" s="103">
        <f t="shared" si="6"/>
        <v>1344.1666666666667</v>
      </c>
      <c r="G69" s="104">
        <f t="shared" si="7"/>
        <v>1613</v>
      </c>
      <c r="J69" s="17"/>
      <c r="K69" s="18"/>
      <c r="L69" s="17"/>
    </row>
    <row r="70" spans="3:12" ht="12.75">
      <c r="C70" s="5" t="s">
        <v>100</v>
      </c>
      <c r="D70" s="6" t="s">
        <v>121</v>
      </c>
      <c r="E70" s="7">
        <v>740</v>
      </c>
      <c r="F70" s="103">
        <f t="shared" si="6"/>
        <v>1776.6666666666667</v>
      </c>
      <c r="G70" s="104">
        <f t="shared" si="7"/>
        <v>2132</v>
      </c>
      <c r="J70" s="17"/>
      <c r="K70" s="18"/>
      <c r="L70" s="17"/>
    </row>
    <row r="71" spans="3:12" ht="12.75">
      <c r="C71" s="5" t="s">
        <v>101</v>
      </c>
      <c r="D71" s="6" t="s">
        <v>121</v>
      </c>
      <c r="E71" s="7">
        <v>930</v>
      </c>
      <c r="F71" s="103">
        <f t="shared" si="6"/>
        <v>2232.5</v>
      </c>
      <c r="G71" s="104">
        <f t="shared" si="7"/>
        <v>2679</v>
      </c>
      <c r="J71" s="17"/>
      <c r="K71" s="18"/>
      <c r="L71" s="17"/>
    </row>
    <row r="72" spans="3:12" ht="12.75">
      <c r="C72" s="5" t="s">
        <v>102</v>
      </c>
      <c r="D72" s="6" t="s">
        <v>103</v>
      </c>
      <c r="E72" s="7">
        <v>1020</v>
      </c>
      <c r="F72" s="103">
        <f aca="true" t="shared" si="8" ref="F72:F78">G72/1.2</f>
        <v>2448.3333333333335</v>
      </c>
      <c r="G72" s="104">
        <f t="shared" si="7"/>
        <v>2938</v>
      </c>
      <c r="J72" s="17"/>
      <c r="K72" s="18"/>
      <c r="L72" s="17"/>
    </row>
    <row r="73" spans="3:12" ht="12.75">
      <c r="C73" s="5" t="s">
        <v>104</v>
      </c>
      <c r="D73" s="6" t="s">
        <v>77</v>
      </c>
      <c r="E73" s="7">
        <v>1120</v>
      </c>
      <c r="F73" s="103">
        <f t="shared" si="8"/>
        <v>2688.3333333333335</v>
      </c>
      <c r="G73" s="104">
        <f t="shared" si="7"/>
        <v>3226</v>
      </c>
      <c r="J73" s="17"/>
      <c r="K73" s="18"/>
      <c r="L73" s="17"/>
    </row>
    <row r="74" spans="3:12" ht="12.75">
      <c r="C74" s="5" t="s">
        <v>83</v>
      </c>
      <c r="D74" s="6" t="s">
        <v>94</v>
      </c>
      <c r="E74" s="7">
        <v>1210</v>
      </c>
      <c r="F74" s="103">
        <f t="shared" si="8"/>
        <v>2904.166666666667</v>
      </c>
      <c r="G74" s="104">
        <f t="shared" si="7"/>
        <v>3485</v>
      </c>
      <c r="J74" s="17"/>
      <c r="K74" s="18"/>
      <c r="L74" s="17"/>
    </row>
    <row r="75" spans="3:12" ht="12.75">
      <c r="C75" s="5" t="s">
        <v>105</v>
      </c>
      <c r="D75" s="6" t="s">
        <v>69</v>
      </c>
      <c r="E75" s="7">
        <v>420</v>
      </c>
      <c r="F75" s="103">
        <f t="shared" si="8"/>
        <v>1008.3333333333334</v>
      </c>
      <c r="G75" s="104">
        <f t="shared" si="7"/>
        <v>1210</v>
      </c>
      <c r="J75" s="17"/>
      <c r="K75" s="18"/>
      <c r="L75" s="17"/>
    </row>
    <row r="76" spans="3:12" ht="12.75">
      <c r="C76" s="5" t="s">
        <v>70</v>
      </c>
      <c r="D76" s="6" t="s">
        <v>71</v>
      </c>
      <c r="E76" s="7">
        <v>90</v>
      </c>
      <c r="F76" s="103">
        <f t="shared" si="8"/>
        <v>216.66666666666669</v>
      </c>
      <c r="G76" s="104">
        <f t="shared" si="7"/>
        <v>260</v>
      </c>
      <c r="J76" s="17"/>
      <c r="K76" s="18"/>
      <c r="L76" s="17"/>
    </row>
    <row r="77" spans="3:12" ht="12.75">
      <c r="C77" s="5" t="s">
        <v>72</v>
      </c>
      <c r="D77" s="6" t="s">
        <v>106</v>
      </c>
      <c r="E77" s="7">
        <v>90</v>
      </c>
      <c r="F77" s="103">
        <f t="shared" si="8"/>
        <v>216.66666666666669</v>
      </c>
      <c r="G77" s="104">
        <f t="shared" si="7"/>
        <v>260</v>
      </c>
      <c r="J77" s="17"/>
      <c r="K77" s="18"/>
      <c r="L77" s="17"/>
    </row>
    <row r="78" spans="3:12" ht="12.75">
      <c r="C78" s="5" t="s">
        <v>73</v>
      </c>
      <c r="D78" s="6" t="s">
        <v>107</v>
      </c>
      <c r="E78" s="7">
        <v>45</v>
      </c>
      <c r="F78" s="103">
        <f t="shared" si="8"/>
        <v>108.33333333333334</v>
      </c>
      <c r="G78" s="104">
        <f t="shared" si="7"/>
        <v>130</v>
      </c>
      <c r="J78" s="17"/>
      <c r="K78" s="18"/>
      <c r="L78" s="17"/>
    </row>
    <row r="79" spans="3:7" ht="13.5" thickBot="1">
      <c r="C79" s="8"/>
      <c r="D79" s="9"/>
      <c r="E79" s="10"/>
      <c r="F79" s="11"/>
      <c r="G79" s="12"/>
    </row>
    <row r="80" spans="3:8" ht="12.75" customHeight="1">
      <c r="C80" s="113" t="s">
        <v>113</v>
      </c>
      <c r="D80" s="114"/>
      <c r="E80" s="114"/>
      <c r="F80" s="114"/>
      <c r="G80" s="115"/>
      <c r="H80" s="19"/>
    </row>
    <row r="81" spans="3:8" ht="15.75" customHeight="1">
      <c r="C81" s="116" t="s">
        <v>114</v>
      </c>
      <c r="D81" s="117"/>
      <c r="E81" s="117"/>
      <c r="F81" s="117"/>
      <c r="G81" s="118"/>
      <c r="H81" s="19"/>
    </row>
    <row r="82" spans="3:8" ht="15.75" customHeight="1">
      <c r="C82" s="116" t="s">
        <v>49</v>
      </c>
      <c r="D82" s="117"/>
      <c r="E82" s="117"/>
      <c r="F82" s="117"/>
      <c r="G82" s="118"/>
      <c r="H82" s="19"/>
    </row>
    <row r="83" spans="3:8" ht="12.75" customHeight="1" thickBot="1">
      <c r="C83" s="119" t="s">
        <v>126</v>
      </c>
      <c r="D83" s="120"/>
      <c r="E83" s="120"/>
      <c r="F83" s="120"/>
      <c r="G83" s="121"/>
      <c r="H83" s="19"/>
    </row>
    <row r="84" spans="3:7" ht="39" thickBot="1">
      <c r="C84" s="2" t="s">
        <v>50</v>
      </c>
      <c r="D84" s="3" t="s">
        <v>51</v>
      </c>
      <c r="E84" s="4" t="s">
        <v>52</v>
      </c>
      <c r="F84" s="109" t="s">
        <v>124</v>
      </c>
      <c r="G84" s="110" t="s">
        <v>125</v>
      </c>
    </row>
    <row r="85" spans="3:12" ht="24">
      <c r="C85" s="15" t="s">
        <v>116</v>
      </c>
      <c r="D85" s="122" t="s">
        <v>112</v>
      </c>
      <c r="E85" s="13">
        <v>1500</v>
      </c>
      <c r="F85" s="105">
        <f>G85/1.2</f>
        <v>3600</v>
      </c>
      <c r="G85" s="106">
        <f>ROUNDUP(E85*1.2*2.4,0)</f>
        <v>4320</v>
      </c>
      <c r="J85" s="17"/>
      <c r="K85" s="18"/>
      <c r="L85" s="17"/>
    </row>
    <row r="86" spans="3:12" ht="36.75" thickBot="1">
      <c r="C86" s="16" t="s">
        <v>117</v>
      </c>
      <c r="D86" s="123"/>
      <c r="E86" s="14">
        <v>1300</v>
      </c>
      <c r="F86" s="107">
        <f>G86/1.2</f>
        <v>3120</v>
      </c>
      <c r="G86" s="108">
        <f>ROUNDUP(E86*1.2*2.4,0)</f>
        <v>3744</v>
      </c>
      <c r="J86" s="17"/>
      <c r="K86" s="18"/>
      <c r="L86" s="17"/>
    </row>
    <row r="87" spans="3:7" ht="12.75">
      <c r="C87" s="111" t="s">
        <v>115</v>
      </c>
      <c r="D87" s="111"/>
      <c r="E87" s="111"/>
      <c r="F87" s="111"/>
      <c r="G87" s="111"/>
    </row>
    <row r="88" spans="3:7" ht="12.75">
      <c r="C88" s="112"/>
      <c r="D88" s="112"/>
      <c r="E88" s="112"/>
      <c r="F88" s="112"/>
      <c r="G88" s="112"/>
    </row>
  </sheetData>
  <sheetProtection/>
  <mergeCells count="14">
    <mergeCell ref="C25:G25"/>
    <mergeCell ref="C43:G43"/>
    <mergeCell ref="C60:G60"/>
    <mergeCell ref="C3:G3"/>
    <mergeCell ref="C4:G4"/>
    <mergeCell ref="C5:G5"/>
    <mergeCell ref="C6:G6"/>
    <mergeCell ref="C8:G8"/>
    <mergeCell ref="C87:G88"/>
    <mergeCell ref="C80:G80"/>
    <mergeCell ref="C81:G81"/>
    <mergeCell ref="C82:G82"/>
    <mergeCell ref="C83:G83"/>
    <mergeCell ref="D85:D86"/>
  </mergeCells>
  <printOptions/>
  <pageMargins left="0.47244094488188976" right="0.23622047244094488" top="0.3543307086614173" bottom="0.47244094488188976" header="0.15748031496062992" footer="0.15748031496062992"/>
  <pageSetup fitToHeight="1" fitToWidth="1" horizontalDpi="1200" verticalDpi="1200" orientation="portrait" paperSize="9" scale="60" r:id="rId2"/>
  <rowBreaks count="1" manualBreakCount="1">
    <brk id="4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selection activeCell="B34" sqref="B34"/>
    </sheetView>
  </sheetViews>
  <sheetFormatPr defaultColWidth="8.8515625" defaultRowHeight="12.75"/>
  <cols>
    <col min="1" max="1" width="6.8515625" style="20" customWidth="1"/>
    <col min="2" max="2" width="17.00390625" style="20" customWidth="1"/>
    <col min="3" max="3" width="17.57421875" style="20" customWidth="1"/>
    <col min="4" max="4" width="10.8515625" style="20" customWidth="1"/>
    <col min="5" max="5" width="3.7109375" style="20" customWidth="1"/>
    <col min="6" max="6" width="16.8515625" style="20" customWidth="1"/>
    <col min="7" max="7" width="17.00390625" style="20" customWidth="1"/>
    <col min="8" max="8" width="10.8515625" style="23" customWidth="1"/>
    <col min="9" max="16384" width="8.8515625" style="20" customWidth="1"/>
  </cols>
  <sheetData>
    <row r="1" spans="2:7" ht="69" customHeight="1">
      <c r="B1" s="21"/>
      <c r="C1" s="22"/>
      <c r="D1" s="22"/>
      <c r="E1" s="22"/>
      <c r="F1" s="22"/>
      <c r="G1" s="22"/>
    </row>
    <row r="2" spans="2:7" ht="12" customHeight="1">
      <c r="B2" s="21"/>
      <c r="C2" s="22"/>
      <c r="D2" s="22"/>
      <c r="E2" s="22"/>
      <c r="F2" s="22"/>
      <c r="G2" s="22"/>
    </row>
    <row r="3" spans="2:8" ht="41.25" customHeight="1">
      <c r="B3" s="142" t="s">
        <v>127</v>
      </c>
      <c r="C3" s="142"/>
      <c r="D3" s="142"/>
      <c r="E3" s="142"/>
      <c r="F3" s="142"/>
      <c r="G3" s="142"/>
      <c r="H3" s="142"/>
    </row>
    <row r="4" spans="2:4" ht="6" customHeight="1">
      <c r="B4" s="144"/>
      <c r="C4" s="144"/>
      <c r="D4" s="24"/>
    </row>
    <row r="5" spans="2:8" ht="37.5" customHeight="1">
      <c r="B5" s="141" t="s">
        <v>32</v>
      </c>
      <c r="C5" s="141"/>
      <c r="D5" s="141"/>
      <c r="E5" s="141"/>
      <c r="F5" s="141"/>
      <c r="G5" s="141"/>
      <c r="H5" s="141"/>
    </row>
    <row r="6" spans="2:7" ht="9.75" customHeight="1" thickBot="1">
      <c r="B6" s="25"/>
      <c r="C6" s="25"/>
      <c r="D6" s="25"/>
      <c r="E6" s="25"/>
      <c r="F6" s="25"/>
      <c r="G6" s="25"/>
    </row>
    <row r="7" spans="2:8" ht="15.75" customHeight="1" thickBot="1">
      <c r="B7" s="132" t="s">
        <v>0</v>
      </c>
      <c r="C7" s="133"/>
      <c r="D7" s="134"/>
      <c r="E7" s="26"/>
      <c r="F7" s="132" t="s">
        <v>31</v>
      </c>
      <c r="G7" s="133"/>
      <c r="H7" s="134"/>
    </row>
    <row r="8" spans="2:8" ht="30" customHeight="1" thickBot="1">
      <c r="B8" s="145" t="s">
        <v>1</v>
      </c>
      <c r="C8" s="146"/>
      <c r="D8" s="127" t="s">
        <v>2</v>
      </c>
      <c r="E8" s="26"/>
      <c r="F8" s="147" t="s">
        <v>1</v>
      </c>
      <c r="G8" s="148"/>
      <c r="H8" s="127" t="s">
        <v>2</v>
      </c>
    </row>
    <row r="9" spans="2:8" ht="12.75" customHeight="1" thickBot="1">
      <c r="B9" s="27" t="s">
        <v>29</v>
      </c>
      <c r="C9" s="28" t="s">
        <v>30</v>
      </c>
      <c r="D9" s="128"/>
      <c r="E9" s="26"/>
      <c r="F9" s="29" t="s">
        <v>29</v>
      </c>
      <c r="G9" s="30" t="s">
        <v>30</v>
      </c>
      <c r="H9" s="128"/>
    </row>
    <row r="10" spans="2:8" ht="12.75" customHeight="1">
      <c r="B10" s="31"/>
      <c r="C10" s="32">
        <v>13500</v>
      </c>
      <c r="D10" s="33">
        <v>0.4</v>
      </c>
      <c r="E10" s="26"/>
      <c r="F10" s="31"/>
      <c r="G10" s="34">
        <v>4500</v>
      </c>
      <c r="H10" s="33">
        <v>0.4</v>
      </c>
    </row>
    <row r="11" spans="1:9" ht="12.75" customHeight="1">
      <c r="A11" s="35"/>
      <c r="B11" s="36">
        <f aca="true" t="shared" si="0" ref="B11:B19">C10</f>
        <v>13500</v>
      </c>
      <c r="C11" s="32">
        <v>25000</v>
      </c>
      <c r="D11" s="37">
        <v>0.45</v>
      </c>
      <c r="E11" s="26"/>
      <c r="F11" s="36">
        <f aca="true" t="shared" si="1" ref="F11:F16">G10</f>
        <v>4500</v>
      </c>
      <c r="G11" s="38">
        <v>10000</v>
      </c>
      <c r="H11" s="37">
        <v>0.45</v>
      </c>
      <c r="I11" s="35"/>
    </row>
    <row r="12" spans="1:9" ht="12.75" customHeight="1">
      <c r="A12" s="35"/>
      <c r="B12" s="38">
        <f t="shared" si="0"/>
        <v>25000</v>
      </c>
      <c r="C12" s="32">
        <v>45000</v>
      </c>
      <c r="D12" s="37">
        <v>0.5</v>
      </c>
      <c r="E12" s="26"/>
      <c r="F12" s="36">
        <f t="shared" si="1"/>
        <v>10000</v>
      </c>
      <c r="G12" s="38">
        <v>15000</v>
      </c>
      <c r="H12" s="37">
        <v>0.5</v>
      </c>
      <c r="I12" s="35"/>
    </row>
    <row r="13" spans="1:9" ht="12.75" customHeight="1">
      <c r="A13" s="35"/>
      <c r="B13" s="38">
        <f t="shared" si="0"/>
        <v>45000</v>
      </c>
      <c r="C13" s="32">
        <v>70000</v>
      </c>
      <c r="D13" s="37">
        <v>0.55</v>
      </c>
      <c r="E13" s="26"/>
      <c r="F13" s="36">
        <f t="shared" si="1"/>
        <v>15000</v>
      </c>
      <c r="G13" s="38">
        <v>22000</v>
      </c>
      <c r="H13" s="37">
        <v>0.55</v>
      </c>
      <c r="I13" s="35"/>
    </row>
    <row r="14" spans="1:9" ht="12.75" customHeight="1">
      <c r="A14" s="35"/>
      <c r="B14" s="36">
        <f t="shared" si="0"/>
        <v>70000</v>
      </c>
      <c r="C14" s="32">
        <v>95000</v>
      </c>
      <c r="D14" s="37">
        <v>0.6</v>
      </c>
      <c r="E14" s="26"/>
      <c r="F14" s="36">
        <f t="shared" si="1"/>
        <v>22000</v>
      </c>
      <c r="G14" s="38">
        <v>29000</v>
      </c>
      <c r="H14" s="37">
        <v>0.6</v>
      </c>
      <c r="I14" s="35"/>
    </row>
    <row r="15" spans="1:9" ht="12.75" customHeight="1">
      <c r="A15" s="35"/>
      <c r="B15" s="38">
        <f t="shared" si="0"/>
        <v>95000</v>
      </c>
      <c r="C15" s="32">
        <v>135000</v>
      </c>
      <c r="D15" s="37">
        <v>0.65</v>
      </c>
      <c r="E15" s="26"/>
      <c r="F15" s="36">
        <f t="shared" si="1"/>
        <v>29000</v>
      </c>
      <c r="G15" s="38">
        <v>37000</v>
      </c>
      <c r="H15" s="37">
        <v>0.65</v>
      </c>
      <c r="I15" s="35"/>
    </row>
    <row r="16" spans="1:9" ht="12.75" customHeight="1" thickBot="1">
      <c r="A16" s="35"/>
      <c r="B16" s="38">
        <f t="shared" si="0"/>
        <v>135000</v>
      </c>
      <c r="C16" s="32">
        <v>195000</v>
      </c>
      <c r="D16" s="37">
        <v>0.67</v>
      </c>
      <c r="E16" s="26"/>
      <c r="F16" s="39">
        <f t="shared" si="1"/>
        <v>37000</v>
      </c>
      <c r="G16" s="40"/>
      <c r="H16" s="41">
        <v>0.67</v>
      </c>
      <c r="I16" s="35"/>
    </row>
    <row r="17" spans="1:8" ht="12.75" customHeight="1">
      <c r="A17" s="35"/>
      <c r="B17" s="36">
        <f t="shared" si="0"/>
        <v>195000</v>
      </c>
      <c r="C17" s="32">
        <v>255000</v>
      </c>
      <c r="D17" s="37">
        <v>0.7</v>
      </c>
      <c r="E17" s="26"/>
      <c r="F17" s="42"/>
      <c r="G17" s="42"/>
      <c r="H17" s="43"/>
    </row>
    <row r="18" spans="1:8" ht="12.75" customHeight="1">
      <c r="A18" s="35"/>
      <c r="B18" s="36">
        <f t="shared" si="0"/>
        <v>255000</v>
      </c>
      <c r="C18" s="32">
        <v>335000</v>
      </c>
      <c r="D18" s="37">
        <v>0.72</v>
      </c>
      <c r="E18" s="26"/>
      <c r="F18" s="42"/>
      <c r="G18" s="42"/>
      <c r="H18" s="43"/>
    </row>
    <row r="19" spans="1:8" ht="13.5" thickBot="1">
      <c r="A19" s="35"/>
      <c r="B19" s="39">
        <f t="shared" si="0"/>
        <v>335000</v>
      </c>
      <c r="C19" s="40"/>
      <c r="D19" s="41">
        <v>0.74</v>
      </c>
      <c r="E19" s="26"/>
      <c r="F19" s="42"/>
      <c r="G19" s="42"/>
      <c r="H19" s="43"/>
    </row>
    <row r="20" spans="2:8" ht="43.5" customHeight="1">
      <c r="B20" s="143" t="s">
        <v>3</v>
      </c>
      <c r="C20" s="143"/>
      <c r="D20" s="143"/>
      <c r="E20" s="143"/>
      <c r="F20" s="143"/>
      <c r="G20" s="143"/>
      <c r="H20" s="143"/>
    </row>
    <row r="21" spans="2:8" ht="12" customHeight="1" thickBot="1">
      <c r="B21" s="44"/>
      <c r="C21" s="44"/>
      <c r="D21" s="44"/>
      <c r="E21" s="44"/>
      <c r="F21" s="44"/>
      <c r="G21" s="44"/>
      <c r="H21" s="44"/>
    </row>
    <row r="22" spans="2:8" ht="12.75" customHeight="1" thickBot="1">
      <c r="B22" s="132" t="s">
        <v>0</v>
      </c>
      <c r="C22" s="133"/>
      <c r="D22" s="134"/>
      <c r="E22" s="35"/>
      <c r="F22" s="132" t="s">
        <v>31</v>
      </c>
      <c r="G22" s="133"/>
      <c r="H22" s="134"/>
    </row>
    <row r="23" spans="2:8" ht="26.25" customHeight="1" thickBot="1">
      <c r="B23" s="139" t="s">
        <v>128</v>
      </c>
      <c r="C23" s="140"/>
      <c r="D23" s="127" t="s">
        <v>2</v>
      </c>
      <c r="E23" s="35"/>
      <c r="F23" s="139" t="s">
        <v>128</v>
      </c>
      <c r="G23" s="140"/>
      <c r="H23" s="127" t="s">
        <v>2</v>
      </c>
    </row>
    <row r="24" spans="2:8" ht="12.75" customHeight="1" thickBot="1">
      <c r="B24" s="45" t="s">
        <v>29</v>
      </c>
      <c r="C24" s="28" t="s">
        <v>30</v>
      </c>
      <c r="D24" s="128"/>
      <c r="E24" s="35"/>
      <c r="F24" s="46" t="s">
        <v>29</v>
      </c>
      <c r="G24" s="47" t="s">
        <v>30</v>
      </c>
      <c r="H24" s="128"/>
    </row>
    <row r="25" spans="2:8" ht="12.75" customHeight="1">
      <c r="B25" s="48"/>
      <c r="C25" s="49">
        <f>B26</f>
        <v>38900</v>
      </c>
      <c r="D25" s="50">
        <v>0.4</v>
      </c>
      <c r="E25" s="35"/>
      <c r="F25" s="51"/>
      <c r="G25" s="49">
        <f aca="true" t="shared" si="2" ref="G25:G30">F26</f>
        <v>13000</v>
      </c>
      <c r="H25" s="33">
        <v>0.4</v>
      </c>
    </row>
    <row r="26" spans="2:8" ht="12.75" customHeight="1">
      <c r="B26" s="32">
        <f>ROUNDUP(B11*1.2*2.4,-2)</f>
        <v>38900</v>
      </c>
      <c r="C26" s="32">
        <f aca="true" t="shared" si="3" ref="C26:C33">B27</f>
        <v>72000</v>
      </c>
      <c r="D26" s="52">
        <v>0.45</v>
      </c>
      <c r="E26" s="35"/>
      <c r="F26" s="36">
        <f aca="true" t="shared" si="4" ref="F26:F31">ROUNDUP(F11*1.2*2.4,-2)</f>
        <v>13000</v>
      </c>
      <c r="G26" s="38">
        <f t="shared" si="2"/>
        <v>28800</v>
      </c>
      <c r="H26" s="37">
        <v>0.45</v>
      </c>
    </row>
    <row r="27" spans="2:8" ht="12.75" customHeight="1">
      <c r="B27" s="32">
        <f aca="true" t="shared" si="5" ref="B27:B34">ROUNDUP(B12*1.2*2.4,-2)</f>
        <v>72000</v>
      </c>
      <c r="C27" s="32">
        <f t="shared" si="3"/>
        <v>129600</v>
      </c>
      <c r="D27" s="52">
        <v>0.5</v>
      </c>
      <c r="E27" s="35"/>
      <c r="F27" s="36">
        <f t="shared" si="4"/>
        <v>28800</v>
      </c>
      <c r="G27" s="38">
        <f t="shared" si="2"/>
        <v>43200</v>
      </c>
      <c r="H27" s="37">
        <v>0.5</v>
      </c>
    </row>
    <row r="28" spans="2:8" ht="12.75" customHeight="1">
      <c r="B28" s="32">
        <f t="shared" si="5"/>
        <v>129600</v>
      </c>
      <c r="C28" s="32">
        <f t="shared" si="3"/>
        <v>201600</v>
      </c>
      <c r="D28" s="52">
        <v>0.55</v>
      </c>
      <c r="E28" s="35"/>
      <c r="F28" s="36">
        <f t="shared" si="4"/>
        <v>43200</v>
      </c>
      <c r="G28" s="38">
        <f t="shared" si="2"/>
        <v>63400</v>
      </c>
      <c r="H28" s="37">
        <v>0.55</v>
      </c>
    </row>
    <row r="29" spans="2:8" ht="12.75" customHeight="1">
      <c r="B29" s="32">
        <f t="shared" si="5"/>
        <v>201600</v>
      </c>
      <c r="C29" s="32">
        <f t="shared" si="3"/>
        <v>273600</v>
      </c>
      <c r="D29" s="52">
        <v>0.6</v>
      </c>
      <c r="E29" s="35"/>
      <c r="F29" s="36">
        <f t="shared" si="4"/>
        <v>63400</v>
      </c>
      <c r="G29" s="38">
        <f t="shared" si="2"/>
        <v>83600</v>
      </c>
      <c r="H29" s="37">
        <v>0.6</v>
      </c>
    </row>
    <row r="30" spans="2:8" ht="12.75" customHeight="1">
      <c r="B30" s="32">
        <f t="shared" si="5"/>
        <v>273600</v>
      </c>
      <c r="C30" s="32">
        <f t="shared" si="3"/>
        <v>388800</v>
      </c>
      <c r="D30" s="52">
        <v>0.65</v>
      </c>
      <c r="E30" s="35"/>
      <c r="F30" s="36">
        <f t="shared" si="4"/>
        <v>83600</v>
      </c>
      <c r="G30" s="38">
        <f t="shared" si="2"/>
        <v>106600</v>
      </c>
      <c r="H30" s="37">
        <v>0.65</v>
      </c>
    </row>
    <row r="31" spans="2:8" ht="12.75" customHeight="1" thickBot="1">
      <c r="B31" s="32">
        <f t="shared" si="5"/>
        <v>388800</v>
      </c>
      <c r="C31" s="32">
        <f t="shared" si="3"/>
        <v>561600</v>
      </c>
      <c r="D31" s="52">
        <v>0.67</v>
      </c>
      <c r="E31" s="35"/>
      <c r="F31" s="39">
        <f t="shared" si="4"/>
        <v>106600</v>
      </c>
      <c r="G31" s="40"/>
      <c r="H31" s="41">
        <v>0.67</v>
      </c>
    </row>
    <row r="32" spans="2:8" ht="12.75" customHeight="1">
      <c r="B32" s="32">
        <f t="shared" si="5"/>
        <v>561600</v>
      </c>
      <c r="C32" s="32">
        <f t="shared" si="3"/>
        <v>734400</v>
      </c>
      <c r="D32" s="52">
        <v>0.7</v>
      </c>
      <c r="E32" s="35"/>
      <c r="F32" s="53"/>
      <c r="G32" s="53"/>
      <c r="H32" s="54"/>
    </row>
    <row r="33" spans="2:8" ht="12.75" customHeight="1">
      <c r="B33" s="32">
        <f t="shared" si="5"/>
        <v>734400</v>
      </c>
      <c r="C33" s="32">
        <f t="shared" si="3"/>
        <v>964800</v>
      </c>
      <c r="D33" s="52">
        <v>0.72</v>
      </c>
      <c r="E33" s="35"/>
      <c r="F33" s="53"/>
      <c r="G33" s="53"/>
      <c r="H33" s="54"/>
    </row>
    <row r="34" spans="2:8" ht="13.5" thickBot="1">
      <c r="B34" s="55">
        <f t="shared" si="5"/>
        <v>964800</v>
      </c>
      <c r="C34" s="56"/>
      <c r="D34" s="57">
        <v>0.74</v>
      </c>
      <c r="E34" s="35"/>
      <c r="F34" s="53"/>
      <c r="G34" s="53"/>
      <c r="H34" s="54"/>
    </row>
    <row r="35" spans="1:8" s="58" customFormat="1" ht="72" customHeight="1" thickBot="1">
      <c r="A35" s="20"/>
      <c r="B35" s="131" t="s">
        <v>4</v>
      </c>
      <c r="C35" s="131"/>
      <c r="D35" s="131"/>
      <c r="E35" s="131"/>
      <c r="F35" s="131"/>
      <c r="G35" s="131"/>
      <c r="H35" s="131"/>
    </row>
    <row r="36" spans="1:8" s="58" customFormat="1" ht="15.75" customHeight="1" thickBot="1">
      <c r="A36" s="59"/>
      <c r="B36" s="132" t="s">
        <v>0</v>
      </c>
      <c r="C36" s="133"/>
      <c r="D36" s="134"/>
      <c r="E36" s="60"/>
      <c r="F36" s="132" t="s">
        <v>31</v>
      </c>
      <c r="G36" s="133"/>
      <c r="H36" s="134"/>
    </row>
    <row r="37" spans="1:8" s="58" customFormat="1" ht="26.25" customHeight="1" thickBot="1">
      <c r="A37" s="59"/>
      <c r="B37" s="135" t="s">
        <v>128</v>
      </c>
      <c r="C37" s="136"/>
      <c r="D37" s="127" t="s">
        <v>2</v>
      </c>
      <c r="E37" s="60"/>
      <c r="F37" s="137" t="s">
        <v>128</v>
      </c>
      <c r="G37" s="138"/>
      <c r="H37" s="127" t="s">
        <v>2</v>
      </c>
    </row>
    <row r="38" spans="1:8" s="58" customFormat="1" ht="14.25" customHeight="1" thickBot="1">
      <c r="A38" s="59"/>
      <c r="B38" s="61" t="s">
        <v>29</v>
      </c>
      <c r="C38" s="62" t="s">
        <v>30</v>
      </c>
      <c r="D38" s="128"/>
      <c r="E38" s="60"/>
      <c r="F38" s="63" t="s">
        <v>29</v>
      </c>
      <c r="G38" s="28" t="s">
        <v>30</v>
      </c>
      <c r="H38" s="128"/>
    </row>
    <row r="39" spans="1:9" s="58" customFormat="1" ht="14.25" customHeight="1">
      <c r="A39" s="64"/>
      <c r="B39" s="65">
        <v>15000</v>
      </c>
      <c r="C39" s="66">
        <f>B40</f>
        <v>27000</v>
      </c>
      <c r="D39" s="33">
        <v>0.81</v>
      </c>
      <c r="E39" s="60"/>
      <c r="F39" s="67">
        <v>3500</v>
      </c>
      <c r="G39" s="65">
        <f>F40</f>
        <v>6500</v>
      </c>
      <c r="H39" s="68">
        <v>0.81</v>
      </c>
      <c r="I39" s="69"/>
    </row>
    <row r="40" spans="1:9" s="58" customFormat="1" ht="14.25" customHeight="1">
      <c r="A40" s="64"/>
      <c r="B40" s="70">
        <v>27000</v>
      </c>
      <c r="C40" s="66">
        <f>B41</f>
        <v>50000</v>
      </c>
      <c r="D40" s="37">
        <v>0.82</v>
      </c>
      <c r="E40" s="60"/>
      <c r="F40" s="71">
        <v>6500</v>
      </c>
      <c r="G40" s="65">
        <f>F41</f>
        <v>10000</v>
      </c>
      <c r="H40" s="52">
        <v>0.82</v>
      </c>
      <c r="I40" s="69"/>
    </row>
    <row r="41" spans="1:9" s="58" customFormat="1" ht="13.5" thickBot="1">
      <c r="A41" s="64"/>
      <c r="B41" s="72">
        <v>50000</v>
      </c>
      <c r="C41" s="73"/>
      <c r="D41" s="41">
        <v>0.83</v>
      </c>
      <c r="E41" s="60"/>
      <c r="F41" s="74">
        <v>10000</v>
      </c>
      <c r="G41" s="72"/>
      <c r="H41" s="57">
        <v>0.83</v>
      </c>
      <c r="I41" s="69"/>
    </row>
    <row r="42" spans="1:8" s="58" customFormat="1" ht="12.75">
      <c r="A42" s="59"/>
      <c r="B42" s="53"/>
      <c r="C42" s="53"/>
      <c r="D42" s="54"/>
      <c r="E42" s="35"/>
      <c r="F42" s="53"/>
      <c r="G42" s="53"/>
      <c r="H42" s="54"/>
    </row>
    <row r="43" spans="2:8" ht="36" customHeight="1">
      <c r="B43" s="129" t="s">
        <v>5</v>
      </c>
      <c r="C43" s="129"/>
      <c r="D43" s="129"/>
      <c r="E43" s="129"/>
      <c r="F43" s="129"/>
      <c r="G43" s="129"/>
      <c r="H43" s="129"/>
    </row>
    <row r="44" spans="2:8" ht="37.5" customHeight="1">
      <c r="B44" s="129" t="s">
        <v>33</v>
      </c>
      <c r="C44" s="129"/>
      <c r="D44" s="129"/>
      <c r="E44" s="129"/>
      <c r="F44" s="129"/>
      <c r="G44" s="129"/>
      <c r="H44" s="129"/>
    </row>
    <row r="45" spans="2:8" ht="33" customHeight="1">
      <c r="B45" s="130" t="s">
        <v>27</v>
      </c>
      <c r="C45" s="130"/>
      <c r="D45" s="130"/>
      <c r="E45" s="130"/>
      <c r="F45" s="130"/>
      <c r="G45" s="130"/>
      <c r="H45" s="130"/>
    </row>
  </sheetData>
  <sheetProtection/>
  <mergeCells count="26">
    <mergeCell ref="B5:H5"/>
    <mergeCell ref="B3:H3"/>
    <mergeCell ref="B20:H20"/>
    <mergeCell ref="B22:D22"/>
    <mergeCell ref="F22:H22"/>
    <mergeCell ref="B4:C4"/>
    <mergeCell ref="B8:C8"/>
    <mergeCell ref="D8:D9"/>
    <mergeCell ref="B7:D7"/>
    <mergeCell ref="F7:H7"/>
    <mergeCell ref="F8:G8"/>
    <mergeCell ref="H8:H9"/>
    <mergeCell ref="H37:H38"/>
    <mergeCell ref="B43:H43"/>
    <mergeCell ref="B44:H44"/>
    <mergeCell ref="B45:H45"/>
    <mergeCell ref="H23:H24"/>
    <mergeCell ref="B35:H35"/>
    <mergeCell ref="B36:D36"/>
    <mergeCell ref="F36:H36"/>
    <mergeCell ref="B37:C37"/>
    <mergeCell ref="D37:D38"/>
    <mergeCell ref="F37:G37"/>
    <mergeCell ref="B23:C23"/>
    <mergeCell ref="D23:D24"/>
    <mergeCell ref="F23:G23"/>
  </mergeCells>
  <printOptions/>
  <pageMargins left="0.5118110236220472" right="0.37" top="0.2" bottom="0.2755905511811024" header="0.15748031496062992" footer="0.1574803149606299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8"/>
  <sheetViews>
    <sheetView view="pageBreakPreview" zoomScaleSheetLayoutView="100" zoomScalePageLayoutView="0" workbookViewId="0" topLeftCell="A13">
      <selection activeCell="C22" sqref="C22"/>
    </sheetView>
  </sheetViews>
  <sheetFormatPr defaultColWidth="8.8515625" defaultRowHeight="12.75"/>
  <cols>
    <col min="1" max="1" width="12.7109375" style="75" customWidth="1"/>
    <col min="2" max="2" width="30.421875" style="75" customWidth="1"/>
    <col min="3" max="3" width="31.28125" style="75" customWidth="1"/>
    <col min="4" max="4" width="20.8515625" style="75" customWidth="1"/>
    <col min="5" max="5" width="10.421875" style="75" customWidth="1"/>
    <col min="6" max="6" width="19.00390625" style="75" customWidth="1"/>
    <col min="7" max="7" width="10.28125" style="79" bestFit="1" customWidth="1"/>
    <col min="8" max="16384" width="8.8515625" style="75" customWidth="1"/>
  </cols>
  <sheetData>
    <row r="1" spans="2:4" ht="12.75">
      <c r="B1" s="76"/>
      <c r="C1" s="77"/>
      <c r="D1" s="78"/>
    </row>
    <row r="2" spans="2:6" ht="12.75" customHeight="1">
      <c r="B2" s="157" t="s">
        <v>6</v>
      </c>
      <c r="C2" s="157"/>
      <c r="D2" s="157"/>
      <c r="E2" s="157"/>
      <c r="F2" s="157"/>
    </row>
    <row r="3" spans="2:6" ht="79.5" customHeight="1">
      <c r="B3" s="158" t="s">
        <v>25</v>
      </c>
      <c r="C3" s="158"/>
      <c r="D3" s="158"/>
      <c r="E3" s="158"/>
      <c r="F3" s="158"/>
    </row>
    <row r="4" spans="1:254" ht="69" customHeight="1">
      <c r="A4" s="80"/>
      <c r="B4" s="163" t="s">
        <v>47</v>
      </c>
      <c r="C4" s="163"/>
      <c r="D4" s="163"/>
      <c r="E4" s="163"/>
      <c r="F4" s="163"/>
      <c r="G4" s="81"/>
      <c r="H4" s="82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2:6" ht="30" customHeight="1">
      <c r="B5" s="159" t="s">
        <v>109</v>
      </c>
      <c r="C5" s="159"/>
      <c r="D5" s="159"/>
      <c r="E5" s="159"/>
      <c r="F5" s="159"/>
    </row>
    <row r="6" spans="2:6" ht="27.75" customHeight="1">
      <c r="B6" s="160" t="s">
        <v>7</v>
      </c>
      <c r="C6" s="160"/>
      <c r="D6" s="160"/>
      <c r="E6" s="160"/>
      <c r="F6" s="160"/>
    </row>
    <row r="7" spans="2:6" ht="34.5" customHeight="1">
      <c r="B7" s="161" t="s">
        <v>36</v>
      </c>
      <c r="C7" s="162"/>
      <c r="D7" s="162"/>
      <c r="E7" s="162"/>
      <c r="F7" s="162"/>
    </row>
    <row r="8" spans="2:6" ht="36" customHeight="1">
      <c r="B8" s="159" t="s">
        <v>37</v>
      </c>
      <c r="C8" s="159"/>
      <c r="D8" s="159"/>
      <c r="E8" s="159"/>
      <c r="F8" s="159"/>
    </row>
    <row r="9" spans="2:6" ht="12.75">
      <c r="B9" s="159" t="s">
        <v>118</v>
      </c>
      <c r="C9" s="159"/>
      <c r="D9" s="159"/>
      <c r="E9" s="159"/>
      <c r="F9" s="159"/>
    </row>
    <row r="10" spans="2:6" ht="35.25" customHeight="1">
      <c r="B10" s="159" t="s">
        <v>38</v>
      </c>
      <c r="C10" s="159"/>
      <c r="D10" s="159"/>
      <c r="E10" s="159"/>
      <c r="F10" s="159"/>
    </row>
    <row r="11" spans="2:6" ht="18" customHeight="1">
      <c r="B11" s="159" t="s">
        <v>44</v>
      </c>
      <c r="C11" s="159"/>
      <c r="D11" s="159"/>
      <c r="E11" s="159"/>
      <c r="F11" s="159"/>
    </row>
    <row r="12" spans="2:6" ht="12.75">
      <c r="B12" s="169" t="s">
        <v>8</v>
      </c>
      <c r="C12" s="169"/>
      <c r="D12" s="169"/>
      <c r="E12" s="169"/>
      <c r="F12" s="169"/>
    </row>
    <row r="13" spans="2:6" ht="50.25" customHeight="1">
      <c r="B13" s="159" t="s">
        <v>28</v>
      </c>
      <c r="C13" s="159"/>
      <c r="D13" s="159"/>
      <c r="E13" s="159"/>
      <c r="F13" s="159"/>
    </row>
    <row r="14" spans="2:6" ht="27" customHeight="1">
      <c r="B14" s="159" t="s">
        <v>39</v>
      </c>
      <c r="C14" s="159"/>
      <c r="D14" s="159"/>
      <c r="E14" s="159"/>
      <c r="F14" s="159"/>
    </row>
    <row r="15" spans="2:6" ht="96" customHeight="1">
      <c r="B15" s="159" t="s">
        <v>24</v>
      </c>
      <c r="C15" s="159"/>
      <c r="D15" s="159"/>
      <c r="E15" s="159"/>
      <c r="F15" s="159"/>
    </row>
    <row r="16" spans="2:6" ht="9" customHeight="1" thickBot="1">
      <c r="B16" s="164"/>
      <c r="C16" s="164"/>
      <c r="D16" s="164"/>
      <c r="E16" s="164"/>
      <c r="F16" s="164"/>
    </row>
    <row r="17" spans="2:6" ht="20.25" customHeight="1" thickBot="1">
      <c r="B17" s="170" t="s">
        <v>34</v>
      </c>
      <c r="C17" s="171"/>
      <c r="D17" s="171"/>
      <c r="E17" s="171"/>
      <c r="F17" s="172"/>
    </row>
    <row r="18" spans="2:6" ht="70.5" customHeight="1">
      <c r="B18" s="173"/>
      <c r="C18" s="83" t="s">
        <v>120</v>
      </c>
      <c r="D18" s="175" t="s">
        <v>35</v>
      </c>
      <c r="E18" s="176"/>
      <c r="F18" s="83" t="s">
        <v>40</v>
      </c>
    </row>
    <row r="19" spans="2:6" ht="12.75" customHeight="1" thickBot="1">
      <c r="B19" s="174"/>
      <c r="C19" s="84" t="s">
        <v>41</v>
      </c>
      <c r="D19" s="149" t="s">
        <v>42</v>
      </c>
      <c r="E19" s="150"/>
      <c r="F19" s="84" t="s">
        <v>43</v>
      </c>
    </row>
    <row r="20" spans="2:6" ht="12.75" customHeight="1">
      <c r="B20" s="85" t="s">
        <v>45</v>
      </c>
      <c r="C20" s="86">
        <v>0.7</v>
      </c>
      <c r="D20" s="151">
        <v>0.7</v>
      </c>
      <c r="E20" s="152"/>
      <c r="F20" s="87">
        <v>1</v>
      </c>
    </row>
    <row r="21" spans="2:6" ht="12.75" customHeight="1">
      <c r="B21" s="88" t="s">
        <v>46</v>
      </c>
      <c r="C21" s="89">
        <v>0.9</v>
      </c>
      <c r="D21" s="153">
        <v>0.9</v>
      </c>
      <c r="E21" s="154"/>
      <c r="F21" s="90">
        <v>1</v>
      </c>
    </row>
    <row r="22" spans="2:7" ht="12.75">
      <c r="B22" s="88" t="s">
        <v>9</v>
      </c>
      <c r="C22" s="91">
        <v>1.1</v>
      </c>
      <c r="D22" s="155">
        <v>1.1</v>
      </c>
      <c r="E22" s="156"/>
      <c r="F22" s="90">
        <v>1.1</v>
      </c>
      <c r="G22" s="92"/>
    </row>
    <row r="23" spans="2:7" ht="12.75">
      <c r="B23" s="88" t="s">
        <v>10</v>
      </c>
      <c r="C23" s="91">
        <v>1.1</v>
      </c>
      <c r="D23" s="155">
        <v>1.1</v>
      </c>
      <c r="E23" s="156"/>
      <c r="F23" s="90">
        <v>1.1</v>
      </c>
      <c r="G23" s="92"/>
    </row>
    <row r="24" spans="2:7" ht="12.75">
      <c r="B24" s="88" t="s">
        <v>11</v>
      </c>
      <c r="C24" s="91">
        <v>1.1</v>
      </c>
      <c r="D24" s="155">
        <v>1.1</v>
      </c>
      <c r="E24" s="156"/>
      <c r="F24" s="90">
        <v>1.1</v>
      </c>
      <c r="G24" s="92"/>
    </row>
    <row r="25" spans="2:7" ht="12.75">
      <c r="B25" s="88" t="s">
        <v>12</v>
      </c>
      <c r="C25" s="91">
        <v>1</v>
      </c>
      <c r="D25" s="155">
        <v>1</v>
      </c>
      <c r="E25" s="156"/>
      <c r="F25" s="90">
        <v>1</v>
      </c>
      <c r="G25" s="92"/>
    </row>
    <row r="26" spans="2:7" ht="12.75">
      <c r="B26" s="88" t="s">
        <v>13</v>
      </c>
      <c r="C26" s="91">
        <v>0.8</v>
      </c>
      <c r="D26" s="155">
        <v>0.8</v>
      </c>
      <c r="E26" s="156"/>
      <c r="F26" s="90">
        <v>1</v>
      </c>
      <c r="G26" s="92"/>
    </row>
    <row r="27" spans="2:7" ht="12.75">
      <c r="B27" s="88" t="s">
        <v>14</v>
      </c>
      <c r="C27" s="91">
        <v>0.8</v>
      </c>
      <c r="D27" s="155">
        <v>0.8</v>
      </c>
      <c r="E27" s="156"/>
      <c r="F27" s="90">
        <v>1</v>
      </c>
      <c r="G27" s="92"/>
    </row>
    <row r="28" spans="2:7" ht="12.75">
      <c r="B28" s="88" t="s">
        <v>15</v>
      </c>
      <c r="C28" s="93">
        <v>1.15</v>
      </c>
      <c r="D28" s="165">
        <v>1.15</v>
      </c>
      <c r="E28" s="166"/>
      <c r="F28" s="94">
        <v>1.15</v>
      </c>
      <c r="G28" s="92"/>
    </row>
    <row r="29" spans="2:7" ht="12.75">
      <c r="B29" s="88" t="s">
        <v>16</v>
      </c>
      <c r="C29" s="93">
        <v>1.15</v>
      </c>
      <c r="D29" s="165">
        <v>1.15</v>
      </c>
      <c r="E29" s="166"/>
      <c r="F29" s="94">
        <v>1.15</v>
      </c>
      <c r="G29" s="92"/>
    </row>
    <row r="30" spans="2:7" ht="12.75">
      <c r="B30" s="88" t="s">
        <v>17</v>
      </c>
      <c r="C30" s="91">
        <v>1.2</v>
      </c>
      <c r="D30" s="155">
        <v>1.2</v>
      </c>
      <c r="E30" s="156"/>
      <c r="F30" s="90">
        <v>1.2</v>
      </c>
      <c r="G30" s="95"/>
    </row>
    <row r="31" spans="2:7" ht="13.5" thickBot="1">
      <c r="B31" s="96" t="s">
        <v>18</v>
      </c>
      <c r="C31" s="97">
        <v>1.2</v>
      </c>
      <c r="D31" s="167">
        <v>1.2</v>
      </c>
      <c r="E31" s="168"/>
      <c r="F31" s="98">
        <v>1.2</v>
      </c>
      <c r="G31" s="95"/>
    </row>
    <row r="32" spans="2:7" ht="12.75">
      <c r="B32" s="99"/>
      <c r="C32" s="100"/>
      <c r="D32" s="101"/>
      <c r="E32" s="101"/>
      <c r="G32" s="92"/>
    </row>
    <row r="33" spans="2:6" ht="13.5" customHeight="1">
      <c r="B33" s="159" t="s">
        <v>26</v>
      </c>
      <c r="C33" s="159"/>
      <c r="D33" s="159"/>
      <c r="E33" s="102"/>
      <c r="F33" s="102"/>
    </row>
    <row r="34" spans="2:6" ht="16.5" customHeight="1">
      <c r="B34" s="169" t="s">
        <v>19</v>
      </c>
      <c r="C34" s="169"/>
      <c r="D34" s="169"/>
      <c r="E34" s="169"/>
      <c r="F34" s="169"/>
    </row>
    <row r="35" spans="2:6" ht="34.5" customHeight="1">
      <c r="B35" s="159" t="s">
        <v>20</v>
      </c>
      <c r="C35" s="159"/>
      <c r="D35" s="159"/>
      <c r="E35" s="159"/>
      <c r="F35" s="159"/>
    </row>
    <row r="36" spans="2:6" ht="43.5" customHeight="1">
      <c r="B36" s="177" t="s">
        <v>21</v>
      </c>
      <c r="C36" s="178"/>
      <c r="D36" s="178"/>
      <c r="E36" s="178"/>
      <c r="F36" s="178"/>
    </row>
    <row r="37" spans="2:6" ht="33" customHeight="1">
      <c r="B37" s="177" t="s">
        <v>22</v>
      </c>
      <c r="C37" s="178"/>
      <c r="D37" s="178"/>
      <c r="E37" s="178"/>
      <c r="F37" s="178"/>
    </row>
    <row r="38" spans="2:6" ht="29.25" customHeight="1">
      <c r="B38" s="164" t="s">
        <v>23</v>
      </c>
      <c r="C38" s="164"/>
      <c r="D38" s="164"/>
      <c r="E38" s="164"/>
      <c r="F38" s="164"/>
    </row>
  </sheetData>
  <sheetProtection/>
  <mergeCells count="37">
    <mergeCell ref="D24:E24"/>
    <mergeCell ref="D25:E25"/>
    <mergeCell ref="D26:E26"/>
    <mergeCell ref="D27:E27"/>
    <mergeCell ref="D28:E28"/>
    <mergeCell ref="B33:D33"/>
    <mergeCell ref="B34:F34"/>
    <mergeCell ref="B35:F35"/>
    <mergeCell ref="B36:F36"/>
    <mergeCell ref="B37:F37"/>
    <mergeCell ref="B38:F38"/>
    <mergeCell ref="D29:E29"/>
    <mergeCell ref="D30:E30"/>
    <mergeCell ref="D31:E31"/>
    <mergeCell ref="B8:F8"/>
    <mergeCell ref="B10:F10"/>
    <mergeCell ref="B11:F11"/>
    <mergeCell ref="B12:F12"/>
    <mergeCell ref="B13:F13"/>
    <mergeCell ref="B9:F9"/>
    <mergeCell ref="B14:F14"/>
    <mergeCell ref="B15:F15"/>
    <mergeCell ref="B16:F16"/>
    <mergeCell ref="B17:F17"/>
    <mergeCell ref="B18:B19"/>
    <mergeCell ref="D18:E18"/>
    <mergeCell ref="B2:F2"/>
    <mergeCell ref="B3:F3"/>
    <mergeCell ref="B5:F5"/>
    <mergeCell ref="B6:F6"/>
    <mergeCell ref="B7:F7"/>
    <mergeCell ref="B4:F4"/>
    <mergeCell ref="D19:E19"/>
    <mergeCell ref="D20:E20"/>
    <mergeCell ref="D21:E21"/>
    <mergeCell ref="D22:E22"/>
    <mergeCell ref="D23:E23"/>
  </mergeCells>
  <printOptions/>
  <pageMargins left="0.2755905511811024" right="0.03937007874015748" top="0.35433070866141736" bottom="0.472440944881889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Администратор</cp:lastModifiedBy>
  <cp:lastPrinted>2016-02-11T12:52:38Z</cp:lastPrinted>
  <dcterms:created xsi:type="dcterms:W3CDTF">2011-12-12T09:19:46Z</dcterms:created>
  <dcterms:modified xsi:type="dcterms:W3CDTF">2016-06-27T15:06:15Z</dcterms:modified>
  <cp:category/>
  <cp:version/>
  <cp:contentType/>
  <cp:contentStatus/>
</cp:coreProperties>
</file>