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95" windowWidth="15135" windowHeight="8565" tabRatio="894" activeTab="0"/>
  </bookViews>
  <sheets>
    <sheet name="Diva" sheetId="1" r:id="rId1"/>
    <sheet name="Брендирование" sheetId="2" r:id="rId2"/>
    <sheet name="Нестандарты" sheetId="3" r:id="rId3"/>
    <sheet name="Скидки" sheetId="4" r:id="rId4"/>
    <sheet name="Шаблон заявки" sheetId="5" r:id="rId5"/>
    <sheet name="Шаблон заявки RTB" sheetId="6" r:id="rId6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Z_19E5CCDE_5F64_458C_9CD0_CD70F6B7AF1A_.wvu.PrintArea" localSheetId="0" hidden="1">'Diva'!$A$1:$L$34</definedName>
    <definedName name="Z_4D7382E2_2B5D_4412_9D07_4BAE54792652_.wvu.PrintArea" localSheetId="0" hidden="1">'Diva'!$A$1:$L$34</definedName>
    <definedName name="Z_884D4653_A273_4CD6_B167_E29375612833_.wvu.PrintArea" localSheetId="0" hidden="1">'Diva'!$A$1:$L$34</definedName>
    <definedName name="Z_F52D9721_2BE7_4E12_A823_A9258417611A_.wvu.PrintArea" localSheetId="0" hidden="1">'Diva'!$A$1:$L$34</definedName>
    <definedName name="_xlnm.Print_Area" localSheetId="0">'Diva'!$A$1:$L$34</definedName>
    <definedName name="_xlnm.Print_Area" localSheetId="1">'Брендирование'!$A$1:$H$34</definedName>
  </definedNames>
  <calcPr fullCalcOnLoad="1"/>
</workbook>
</file>

<file path=xl/sharedStrings.xml><?xml version="1.0" encoding="utf-8"?>
<sst xmlns="http://schemas.openxmlformats.org/spreadsheetml/2006/main" count="501" uniqueCount="226">
  <si>
    <t>Раздел</t>
  </si>
  <si>
    <t xml:space="preserve"> </t>
  </si>
  <si>
    <t>Вид размещения</t>
  </si>
  <si>
    <t>Формат</t>
  </si>
  <si>
    <t>Динамика</t>
  </si>
  <si>
    <t>статика</t>
  </si>
  <si>
    <t>(все цены указаны в бел. рублях, без НДС)</t>
  </si>
  <si>
    <t>Кол-во показов, тыс.</t>
  </si>
  <si>
    <t>Продолжительность размещения</t>
  </si>
  <si>
    <t xml:space="preserve"> CPM,  бел. руб.</t>
  </si>
  <si>
    <t>Все страницы портала</t>
  </si>
  <si>
    <t>Формат, px</t>
  </si>
  <si>
    <t>Стоимость 1000 показов</t>
  </si>
  <si>
    <t>Старт/период размещения</t>
  </si>
  <si>
    <t xml:space="preserve">Количество дней </t>
  </si>
  <si>
    <t>Количество пакетов</t>
  </si>
  <si>
    <t xml:space="preserve">Итого без НДС, руб </t>
  </si>
  <si>
    <t>Сумма Gross</t>
  </si>
  <si>
    <t>Скидка за объем услуг в месяц, сумма Net</t>
  </si>
  <si>
    <t xml:space="preserve">Итого с НДС </t>
  </si>
  <si>
    <t>Период размещения</t>
  </si>
  <si>
    <t xml:space="preserve">Количество показов в пакете </t>
  </si>
  <si>
    <t>Если фактическая сумма (Gross) без НДС заказываемых Заказчиком услуг по размещению рекламных материалов рекламодателя в соответствии с настоящей  Заявкой окажется меньше суммы (Gross) без НДС, предусмотренной условиями размещения данной  Заявки, то размер скидки за объем заказываемых услуг в месяц (по разовому заказу) подлежит пересмотру Исполнителем в одностороннем порядке в соответствии с действующей у Исполнителя системой предоставления скидок за объем заказываемых услуг в месяц (по разовому заказу). В этом случае размер предоставляемой  Заказчику скидки за объем заказываемых услуг в месяц (по разовому заказу) подлежит пересмотру Исполнителем за весь период размещения Заказчиком рекламных материалов рекламодателя на Интернет-ресурсах, предусмотренный настоящей  Заявкой.</t>
  </si>
  <si>
    <t>ЗАКАЗЧИК:</t>
  </si>
  <si>
    <t>М.П.</t>
  </si>
  <si>
    <t>Заявка является протоколом согласования цены</t>
  </si>
  <si>
    <t xml:space="preserve">Скидки </t>
  </si>
  <si>
    <t>Оформить заявку</t>
  </si>
  <si>
    <t>&lt;&lt; перейти к оглавлению</t>
  </si>
  <si>
    <t>Дополнительная информация</t>
  </si>
  <si>
    <t>Вид размещения*</t>
  </si>
  <si>
    <t xml:space="preserve"> - </t>
  </si>
  <si>
    <t xml:space="preserve"> 240х400 </t>
  </si>
  <si>
    <t>Ф.И.О.   Должность</t>
  </si>
  <si>
    <t>Размещение рекламных статей на www.diva.by</t>
  </si>
  <si>
    <t xml:space="preserve">                 </t>
  </si>
  <si>
    <t>http://www.adriver.ru/doc/ban/spec/spec_282.html</t>
  </si>
  <si>
    <t>Рекламодатель (юридическое наименование)</t>
  </si>
  <si>
    <t xml:space="preserve">Бренд </t>
  </si>
  <si>
    <t>Бренд</t>
  </si>
  <si>
    <t>RF</t>
  </si>
  <si>
    <t>от 200</t>
  </si>
  <si>
    <t>Пакет "200К+"</t>
  </si>
  <si>
    <t xml:space="preserve">По вопросам бронирования тизеров (150х91 px),  рекламных статей, опросов, спецпроектов обращайтесь к своему менеджеру в ВИ-Минск. </t>
  </si>
  <si>
    <t>Технические требования к баннерам для Diva.by здесь:</t>
  </si>
  <si>
    <t>Размер скидки</t>
  </si>
  <si>
    <t>Abw.by</t>
  </si>
  <si>
    <t>Pressball.by</t>
  </si>
  <si>
    <t>360.by</t>
  </si>
  <si>
    <t>Kinopoisk.ru</t>
  </si>
  <si>
    <t>Megogo.net</t>
  </si>
  <si>
    <t>Diva.by</t>
  </si>
  <si>
    <t xml:space="preserve">Стоимость пакета по базовому заказу, бел.руб. </t>
  </si>
  <si>
    <t>Все пакеты на diva.by разработаны с учетом оптимизации охвата аудитории.</t>
  </si>
  <si>
    <t>от 100</t>
  </si>
  <si>
    <t>Gismeteo.by</t>
  </si>
  <si>
    <t>Количество показов в пакете</t>
  </si>
  <si>
    <t>Интернет-ресурс</t>
  </si>
  <si>
    <t>Вид нестандартного размещения</t>
  </si>
  <si>
    <t>Краткое описание</t>
  </si>
  <si>
    <t>Тех. требования</t>
  </si>
  <si>
    <t xml:space="preserve">Брендирование сайта </t>
  </si>
  <si>
    <t>Редизайн должен быть создан по предоставленному КиноПоиском шаблону (предоставляется по запросу).</t>
  </si>
  <si>
    <t xml:space="preserve">Брендирование верхнего, боковых полей сайта. </t>
  </si>
  <si>
    <t>Изображение 980x130 pix в верхней части сайта
Изображение 980x330 pix в нижней части сайта</t>
  </si>
  <si>
    <t xml:space="preserve">Брендирование вещания 360live </t>
  </si>
  <si>
    <t>Брендирование верхнего, боковых полей сайта.  Все страницы 360live имеют фирменную подложку, на всех страницах трансляций расположены 2 кликабельные зоны (в верхней и нижней части сайта)</t>
  </si>
  <si>
    <t>Описание</t>
  </si>
  <si>
    <t>Пример размещения</t>
  </si>
  <si>
    <t>http://vi-minsk.com/advertising_campaign/docs/internet/example_rich_media.php</t>
  </si>
  <si>
    <t>http://vi-minsk.com/advertising_campaign/docs/internet/rich_media.php</t>
  </si>
  <si>
    <t>1 в сутки/неделю/за период кампании</t>
  </si>
  <si>
    <t>http://vi-minsk.com/advertising_campaign/docs/internet/example_full_screen.php</t>
  </si>
  <si>
    <t>http://vi-minsk.com/advertising_campaign/docs/internet/full_screen.php</t>
  </si>
  <si>
    <t>По желанию клиента</t>
  </si>
  <si>
    <t>http://vi-minsk.com/advertising_campaign/docs/internet/screenglide.php</t>
  </si>
  <si>
    <t>1 в неделю или за период кампании</t>
  </si>
  <si>
    <t>FullScreen  показывается на текущей странице поверх основного контента сайта.</t>
  </si>
  <si>
    <t xml:space="preserve">ScreenGlide по наведению  </t>
  </si>
  <si>
    <t>Наценка 50% к базовому CPM стандартного баннера</t>
  </si>
  <si>
    <t xml:space="preserve">При загрузке страницы показывается баннер 100%х60, при наведении на него  курсора показывается баннер большего размера (кликабельный). 
</t>
  </si>
  <si>
    <t xml:space="preserve">Для баннера-расхлопа необходимо подготовить два баннера в формате gif или swf. Размер первого баннера - 100%*60 пикселей (минимальная ширина  468 пикселей, края тянутся до 100%), некликабельный. Размеры второго баннера по высоте определяется рекламодателем, минимальная ширина - 468 пикселей, края тянутся до 100%). Для Flash-расхлопа во втором баннере должна быть прописана прямая ссылка.
</t>
  </si>
  <si>
    <t>Нестандартная реклама Цены и ТТ</t>
  </si>
  <si>
    <t>Брендирование Цены и ТТ</t>
  </si>
  <si>
    <t>неделя</t>
  </si>
  <si>
    <t>месяц</t>
  </si>
  <si>
    <t>Предоставляются по запросу</t>
  </si>
  <si>
    <t>Основные тех. требования (за доп. информацией обращайтесь к менеджеру ВИ-Минск)</t>
  </si>
  <si>
    <t>CPM, без НДС</t>
  </si>
  <si>
    <t>Брендируются боковые поля сайта</t>
  </si>
  <si>
    <t>Брендирование верхнего, боковых полей сайта</t>
  </si>
  <si>
    <t>Брендирование верхнего, боковых полей сайта. Все страницы портала 360.by имеют фирменную подложку, на всех страницах  расположены 2 кликабельные зоны (в верхней и нижней части сайта)</t>
  </si>
  <si>
    <t>Размер (в килобайтах), баннер SWF, GIF, JPG, доп. возможности</t>
  </si>
  <si>
    <t>От 2 недель</t>
  </si>
  <si>
    <t>Map.by</t>
  </si>
  <si>
    <t>240х400 второй баннер</t>
  </si>
  <si>
    <t xml:space="preserve">Кол-во знаков: не менее 3000, не более 6000, иллюстрации:                              не менее 3 (для ротации на  титульной странице) </t>
  </si>
  <si>
    <t>Сумма НДС</t>
  </si>
  <si>
    <t>Стоимость/CPM*</t>
  </si>
  <si>
    <t>Сумма с НДС</t>
  </si>
  <si>
    <t>Изображение 680х795 (min),1435(max) pix, верхний, левый и нижний края должны заканчиваться белым цветом</t>
  </si>
  <si>
    <t>нет</t>
  </si>
  <si>
    <t>Баннер в блоке с текущей погодой в левой части сайта</t>
  </si>
  <si>
    <t>Баннер-строка между шапкой сайта и прогнозом погоды</t>
  </si>
  <si>
    <t>ТТ по запросу</t>
  </si>
  <si>
    <t>Рекламная статья на Главной странице (Титульный блок 224х248 px с новостью), пн-пт (период размещения - сутки)</t>
  </si>
  <si>
    <t xml:space="preserve">Стоимость за период размещения, бел. руб. </t>
  </si>
  <si>
    <r>
      <t xml:space="preserve">Рекламная статья на Главной странице (Титульный блок 224х248 px с новостью), </t>
    </r>
    <r>
      <rPr>
        <b/>
        <sz val="12"/>
        <rFont val="Arial"/>
        <family val="2"/>
      </rPr>
      <t>сб и вс</t>
    </r>
    <r>
      <rPr>
        <b/>
        <sz val="10"/>
        <rFont val="Arial"/>
        <family val="2"/>
      </rPr>
      <t xml:space="preserve"> (период размещения - </t>
    </r>
    <r>
      <rPr>
        <b/>
        <sz val="12"/>
        <rFont val="Arial"/>
        <family val="2"/>
      </rPr>
      <t>два дня)</t>
    </r>
  </si>
  <si>
    <t>Championat.com</t>
  </si>
  <si>
    <t>Rambler.ru+ Lenta.ru&amp;Gazeta.ru+ Championat.com+ Livejournal.com</t>
  </si>
  <si>
    <t>Единая кликабельная картинка из подложки и поля 100 pix над шапкой</t>
  </si>
  <si>
    <t>-</t>
  </si>
  <si>
    <t xml:space="preserve">По наведению курсора мыши баннер 240х400 раскрывается до размера 500х400, баннер 300x250 -   до размера 300x500, 990х90 - до размера 990х180, закрывая контент страницы. </t>
  </si>
  <si>
    <t>ScreenGlide</t>
  </si>
  <si>
    <t>Брендированные поля вокруг поля с картой или брендирование верхнего и боковых полей сайта</t>
  </si>
  <si>
    <t>статика (неделя)</t>
  </si>
  <si>
    <t>Баннер 220х60, 60% белого фона, формат jpg, png (без анимации)</t>
  </si>
  <si>
    <t>Баннер 116х26, формат jpg, png (без анимации)</t>
  </si>
  <si>
    <t>Баннер-кнопка в строке Меню в "шапке" сайта</t>
  </si>
  <si>
    <t>По наведению курсора мыши баннер 240х400 раскрывается до размера 500х400, закрывая контент страницы, баннер 100%х90 - до формата 100%х200</t>
  </si>
  <si>
    <t>Сквозное размещение на всех страницах сайта</t>
  </si>
  <si>
    <t>Тизер (на главной и внутренних страницах - вверху, на форумах - справа), статика неделя</t>
  </si>
  <si>
    <t xml:space="preserve">Изображение Gif 150 х 91; текст </t>
  </si>
  <si>
    <t>Full Screen</t>
  </si>
  <si>
    <t>Screen Glide</t>
  </si>
  <si>
    <t xml:space="preserve"> Map.by</t>
  </si>
  <si>
    <t xml:space="preserve"> Diva.by</t>
  </si>
  <si>
    <r>
      <t>Интерактивные flash-ролики, отображающиеся поверх содержимого страницы. Классический Rich-media состоит из трёх flash-роликов: тизера, ремайндера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и основного ролика. </t>
    </r>
  </si>
  <si>
    <r>
      <t>Основные ТТ: Форматы файлов:  swf + flash video, версия флэшплеера  10 и выше, вес файла не более 75 Kb, ширина и высота:   на весь экран, продолжительность: 10 секунд. 1. Фулскрин изготавливается по предоставленному площадкой шаблону, в котором уже присутствует плашка со всеми необходимыми элементами, а именно: логотип, счетчик обратного отсчета до возврата на сайт и кнопка «Закрыть». 4. Баннер должен загружать процессор среднего компьютера (Pentium 4, 128Mb RAM) не более чем на 25%. 6. Запрещается копировать дизайн сайта (фирменный стиль, навигация и т.д.) , а также использовать прозрачный фон. Подробнее здесь:</t>
    </r>
    <r>
      <rPr>
        <u val="single"/>
        <sz val="9"/>
        <color indexed="12"/>
        <rFont val="Arial"/>
        <family val="2"/>
      </rPr>
      <t xml:space="preserve"> </t>
    </r>
    <r>
      <rPr>
        <u val="single"/>
        <sz val="9"/>
        <color indexed="25"/>
        <rFont val="Arial"/>
        <family val="2"/>
      </rPr>
      <t>http://art.kinopoisk.ru/tt/kp_tech.doc</t>
    </r>
  </si>
  <si>
    <t>Сайт</t>
  </si>
  <si>
    <t>Rich Media</t>
  </si>
  <si>
    <t>Кол-во недель</t>
  </si>
  <si>
    <t>ScreenGlide 100%х60/120 по наведению</t>
  </si>
  <si>
    <t>ScreenGlide 100%х60/180 по наведению</t>
  </si>
  <si>
    <t>ScreenGlide 100%х60/240 по наведению</t>
  </si>
  <si>
    <t>Баннер-кнопка</t>
  </si>
  <si>
    <t xml:space="preserve">По наведению курсора мыши баннер 240х400 раскрывается до размера 500х400, баннер 728х90 -   до размера 728х200, закрывая контент страницы. </t>
  </si>
  <si>
    <t>Кликабельная кнопка в меню сайта слева</t>
  </si>
  <si>
    <t>Баннер-кнопка в меню</t>
  </si>
  <si>
    <t>баннер строчка 988х24</t>
  </si>
  <si>
    <t>Изображение Gif</t>
  </si>
  <si>
    <t>Kyky.org</t>
  </si>
  <si>
    <t>http://specs.adfox.ru/page/71/</t>
  </si>
  <si>
    <t xml:space="preserve">Брендирование верхнего и бокового правого полей сайта. </t>
  </si>
  <si>
    <t>Брендирование состоит из двух эксклюзивных баннеров: Верхний 100%х90рх, Сайдбар 300х600рх. Рекомендации: использование белого или прозрачного фона</t>
  </si>
  <si>
    <t>Сутки (мин. 3 суток)</t>
  </si>
  <si>
    <t>Брендирование верхнего, боковых полей сайта с использованием  в брендинге видео</t>
  </si>
  <si>
    <t xml:space="preserve">Объемная скидка </t>
  </si>
  <si>
    <t>Не действует</t>
  </si>
  <si>
    <t>Кнопки</t>
  </si>
  <si>
    <t>CPM/Стоимость, без НДС</t>
  </si>
  <si>
    <t xml:space="preserve">По наведению курсора мыши баннер 240х400   раскрывается до размера  960x400, закрывая контент страницы </t>
  </si>
  <si>
    <t>По наведению курсора мыши баннер из формата 240х400 (Главная+Новости) раскрывается до размера 960x400, закрывая контент страницы.</t>
  </si>
  <si>
    <t xml:space="preserve">По наведению курсора мыши баннер 100%х90 раскрывается до размера 100%х200, баннер 240х400  до размера 500х400, закрывая контент страницы. </t>
  </si>
  <si>
    <t>Действует</t>
  </si>
  <si>
    <t>Стоимость за период, без НДС</t>
  </si>
  <si>
    <t>http://www.adriver.ru/doc/ban/spec/spec_604.html</t>
  </si>
  <si>
    <t>http://www.adriver.ru/doc/ban/spec/spec_554.html</t>
  </si>
  <si>
    <t>http://www.adriver.ru/doc/ban/spec/spec_569.html</t>
  </si>
  <si>
    <t>Kp.by</t>
  </si>
  <si>
    <t xml:space="preserve">динамика </t>
  </si>
  <si>
    <t>min 250K</t>
  </si>
  <si>
    <t>По наведению курсора мыши баннер из формата 240х400 раскрывается до размера 500x400, баннер 990х90 -  до размера 990х200, закрывая контент страницы.</t>
  </si>
  <si>
    <t>Возможно размещение Screen Glide на Gismeteo, Abw,  Pressball, Diva, Map, KP с единой настройкой RF</t>
  </si>
  <si>
    <t>Select.by + Myfin.by</t>
  </si>
  <si>
    <t>Select.by, Myfin.by**</t>
  </si>
  <si>
    <t>**Шкала скидок действительна и для каждого сайта по отдельности, и для сквозного размещения на двух сайтах.</t>
  </si>
  <si>
    <t>Myfin.by</t>
  </si>
  <si>
    <t>Сезонный коэфф.</t>
  </si>
  <si>
    <t>Баннер в блоке с текущей погодой 220х70</t>
  </si>
  <si>
    <t xml:space="preserve">Заявка на размещение по договору № </t>
  </si>
  <si>
    <t>Yandex.ru                   (Портальная сеть Яндекс (аукцион))</t>
  </si>
  <si>
    <t>Геотаргетинг</t>
  </si>
  <si>
    <t>Форма размещения *</t>
  </si>
  <si>
    <t>Таргетинг**</t>
  </si>
  <si>
    <t>Старт / период размещения</t>
  </si>
  <si>
    <t>Количество показов (прогноз)***</t>
  </si>
  <si>
    <t>Ср. цена 1000 показов без НДС (прогноз)***, руб</t>
  </si>
  <si>
    <t xml:space="preserve">Стоимость размещения без НДС, руб </t>
  </si>
  <si>
    <t>Беларусь</t>
  </si>
  <si>
    <t>240x400, 300x250, 728x90, 300x300 (160x600)</t>
  </si>
  <si>
    <t>площадки Яндекса / площадки Яндекса + РСЯ</t>
  </si>
  <si>
    <t>Примечание:</t>
  </si>
  <si>
    <t>* Необходимо указать форму размещения - показы только на площадках Яндекса, или показы на площадках Яндекса и сайтах Рекламной сети Яндекса (РСЯ)</t>
  </si>
  <si>
    <t>** При размещении рекламы необходимо указать один из 4 доступных таргетингов - социльно-демографический, аудиторные интересы, поисковый ретаргетинг, поведенческий ретаргетинг.</t>
  </si>
  <si>
    <t xml:space="preserve">*** Указаны прогнозируемое количество показов и средняя цена за 1000 показов по данным размещения рекламных материалов по принципам аукциона (RTB). Реальное количество показов и средняя цена за 1000 показов может отличаться от прогнозируемого, т.к. прогноз подсчитан на основе анализа ставок конкурентов и CTR их кампаний, а эти параметры могут изменяться в процессе работы Вашей рекламной кампании. </t>
  </si>
  <si>
    <t>Заявка является протоколом согласования договорной цены</t>
  </si>
  <si>
    <t>Должность</t>
  </si>
  <si>
    <t>Ф.И.О.</t>
  </si>
  <si>
    <t>Tvzavr.ru</t>
  </si>
  <si>
    <t>Select.by</t>
  </si>
  <si>
    <t>Shop.by</t>
  </si>
  <si>
    <t>Объемная скидка на брендирование не распостраняется, кроме брендирования на Kp.by.</t>
  </si>
  <si>
    <t xml:space="preserve">     Прайс-лист Diva.by  от 01.02.2015г.     </t>
  </si>
  <si>
    <r>
      <t xml:space="preserve">до 200КБ (Flash), до 50КБ (GIF, JPEG). Возможно размещение нестандартных форматов рекламы.                              </t>
    </r>
    <r>
      <rPr>
        <b/>
        <sz val="10"/>
        <rFont val="Arial"/>
        <family val="2"/>
      </rPr>
      <t xml:space="preserve">Возможен геотаргетинг по областям РБ. </t>
    </r>
  </si>
  <si>
    <t xml:space="preserve">Брендирование сайтов </t>
  </si>
  <si>
    <t>Возможно размещение Ful Screen на Pressball, Diva, Map, Kp, Select, Myfin с единой настройкой RF</t>
  </si>
  <si>
    <t>Возможно размещение Rich Media на  Pressball, Diva, Map, Kp, Select, Myfin с единой настройкой RF</t>
  </si>
  <si>
    <t>http://www.reklamonstr.ua/specs.html (см. информацию по Megogo.net)</t>
  </si>
  <si>
    <t>min 500K</t>
  </si>
  <si>
    <t>Dev.by</t>
  </si>
  <si>
    <t>Yandex.by+ Kinopoisk.ru</t>
  </si>
  <si>
    <t>Скидки за сумму разового заказа/в месяц с 01.09.2015г.</t>
  </si>
  <si>
    <t>Прайс-лист на нестандартную рекламу c 01.09.2015г.</t>
  </si>
  <si>
    <t>Прайс-лист на брендирование 01.09.2015г.</t>
  </si>
  <si>
    <t xml:space="preserve">от 0 до 42 749 999 </t>
  </si>
  <si>
    <t>Название сайта</t>
  </si>
  <si>
    <t xml:space="preserve">Раздел </t>
  </si>
  <si>
    <t>Динамика, с НДС</t>
  </si>
  <si>
    <t>Динамика, без НДС</t>
  </si>
  <si>
    <t>Пример: Главная страница/Все страницы/Почта и т.п.</t>
  </si>
  <si>
    <t>Сумма без НДС</t>
  </si>
  <si>
    <t>Статика, без НДС</t>
  </si>
  <si>
    <t>Стоимость             (1/2 недели, неделя)</t>
  </si>
  <si>
    <t>Gross-бюджет* (сумма заказываемых услуг до применения скидки), бел.руб. без НДС</t>
  </si>
  <si>
    <r>
      <t>Diva.by</t>
    </r>
    <r>
      <rPr>
        <b/>
        <sz val="9"/>
        <color indexed="9"/>
        <rFont val="Arial"/>
        <family val="2"/>
      </rPr>
      <t xml:space="preserve">  ( на баннерную рекламу)</t>
    </r>
  </si>
  <si>
    <t>Видеосеть (megogo.net, rutube.by, tvzavr.ru, tvigle.ru, pladform ) *</t>
  </si>
  <si>
    <t>* Шкала скидок действительна для сквозного размещения в видеосети и для размещения на каждом сайте по отдельности.</t>
  </si>
  <si>
    <r>
      <t xml:space="preserve">FullScreen  </t>
    </r>
    <r>
      <rPr>
        <u val="single"/>
        <sz val="10"/>
        <rFont val="Arial"/>
        <family val="2"/>
      </rPr>
      <t>не показывается на Главной странице Kinopoisk</t>
    </r>
    <r>
      <rPr>
        <sz val="10"/>
        <rFont val="Arial"/>
        <family val="2"/>
      </rPr>
      <t>. На внутренних страницах показывается поверх основного контента сайта.</t>
    </r>
  </si>
  <si>
    <r>
      <rPr>
        <b/>
        <sz val="10"/>
        <rFont val="Arial"/>
        <family val="2"/>
      </rPr>
      <t>Торотоцкая Елена</t>
    </r>
    <r>
      <rPr>
        <sz val="10"/>
        <rFont val="Arial"/>
        <family val="2"/>
      </rPr>
      <t xml:space="preserve"> reklama@advertrade.net</t>
    </r>
  </si>
  <si>
    <t>Тел.:</t>
  </si>
  <si>
    <t>(017) 366 99 54</t>
  </si>
  <si>
    <r>
      <rPr>
        <b/>
        <sz val="10"/>
        <rFont val="Arial"/>
        <family val="2"/>
      </rPr>
      <t>Богачук Ирин</t>
    </r>
    <r>
      <rPr>
        <sz val="10"/>
        <rFont val="Arial"/>
        <family val="2"/>
      </rPr>
      <t>а reklama@advertrade.net</t>
    </r>
  </si>
  <si>
    <t>г. Минск, пр.газ. Звязда, 47, оф.522</t>
  </si>
  <si>
    <t>Основные ТТ: Размер баннера и заглушки - 800х600, не больше 50 Кб.  Версия Flash – не выше 9-ой.  Для каждого SWF обязательна заглушка в формате GIF, JPG или PNG. Недопустимо «прошивать» ссылку для учета показов в файл swf. За более подробными ТТ обращайтесь к Вашему менеджеры ВИ-Минск. Инструкция по созданию баннера  здесь http://specs.adfox.ru/page/71                        За более подробными ТТ обращайтесь к Вашему менеджеру РА АдверТрэйд</t>
  </si>
  <si>
    <t>Основные ТТ: Размер баннера и заглушки - 800х600, не больше 50 Кб.Инструкция по созданию баннера  здесь http://specs.adfox.ru/page/71   Версия Flash – не выше 9-ой.  Для каждого SWF обязательна заглушка в формате GIF, JPG или PNG.  Недопустимо «прошивать» ссылку для учета показов в файл swf. За более подробными ТТ обращайтесь к Вашему менеджеру РА АдверТрэйд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</si>
</sst>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-* #,##0_р_._-;\-* #,##0_р_._-;_-* &quot;-&quot;??_р_._-;_-@_-"/>
    <numFmt numFmtId="174" formatCode="_-* #,##0.00_-;\-* #,##0.00_-;_-* &quot;-&quot;??_-;_-@_-"/>
    <numFmt numFmtId="175" formatCode="#,##0&quot;р.&quot;"/>
    <numFmt numFmtId="176" formatCode="#,##0_&amp;&quot;р./1000&quot;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р_."/>
    <numFmt numFmtId="183" formatCode="0.0%"/>
    <numFmt numFmtId="184" formatCode="#,##0.0"/>
    <numFmt numFmtId="185" formatCode="0.0"/>
    <numFmt numFmtId="186" formatCode="_-* #,##0.0_р_._-;\-* #,##0.0_р_._-;_-* &quot;-&quot;?_р_._-;_-@_-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#,##0_ ;\-#,##0\ "/>
    <numFmt numFmtId="197" formatCode="[$-F400]h:mm:ss\ AM/PM"/>
  </numFmts>
  <fonts count="9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5"/>
      <name val="Arial"/>
      <family val="2"/>
    </font>
    <font>
      <b/>
      <sz val="17"/>
      <color indexed="8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u val="single"/>
      <sz val="10"/>
      <color indexed="25"/>
      <name val="Arial Cyr"/>
      <family val="0"/>
    </font>
    <font>
      <u val="single"/>
      <sz val="11"/>
      <color indexed="25"/>
      <name val="Arial Cyr"/>
      <family val="0"/>
    </font>
    <font>
      <b/>
      <sz val="12"/>
      <color indexed="25"/>
      <name val="Arial"/>
      <family val="2"/>
    </font>
    <font>
      <sz val="12"/>
      <color indexed="25"/>
      <name val="Arial"/>
      <family val="2"/>
    </font>
    <font>
      <b/>
      <sz val="11"/>
      <color indexed="25"/>
      <name val="Arial"/>
      <family val="2"/>
    </font>
    <font>
      <b/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9"/>
      <color indexed="36"/>
      <name val="Arial"/>
      <family val="2"/>
    </font>
    <font>
      <b/>
      <sz val="16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25"/>
      <name val="Arial"/>
      <family val="2"/>
    </font>
    <font>
      <sz val="9"/>
      <color indexed="36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b/>
      <sz val="14"/>
      <color indexed="36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rgb="FF822891"/>
      <name val="Arial"/>
      <family val="2"/>
    </font>
    <font>
      <u val="single"/>
      <sz val="11"/>
      <color rgb="FF822891"/>
      <name val="Arial Cyr"/>
      <family val="0"/>
    </font>
    <font>
      <b/>
      <sz val="12"/>
      <color rgb="FF822891"/>
      <name val="Arial"/>
      <family val="2"/>
    </font>
    <font>
      <sz val="12"/>
      <color rgb="FF822891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u val="single"/>
      <sz val="10"/>
      <color rgb="FF822891"/>
      <name val="Arial Cyr"/>
      <family val="0"/>
    </font>
    <font>
      <b/>
      <sz val="10"/>
      <color rgb="FFBF3464"/>
      <name val="Arial"/>
      <family val="2"/>
    </font>
    <font>
      <b/>
      <sz val="10"/>
      <color rgb="FF822891"/>
      <name val="Arial"/>
      <family val="2"/>
    </font>
    <font>
      <b/>
      <sz val="16"/>
      <color rgb="FF822891"/>
      <name val="Arial"/>
      <family val="2"/>
    </font>
    <font>
      <b/>
      <sz val="13"/>
      <color rgb="FF822891"/>
      <name val="Arial"/>
      <family val="2"/>
    </font>
    <font>
      <u val="single"/>
      <sz val="9"/>
      <color rgb="FF822891"/>
      <name val="Arial"/>
      <family val="2"/>
    </font>
    <font>
      <b/>
      <sz val="9"/>
      <color rgb="FF82289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822891"/>
      <name val="Arial"/>
      <family val="2"/>
    </font>
    <font>
      <b/>
      <sz val="14"/>
      <color rgb="FF7030A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C51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7" fillId="24" borderId="0" xfId="0" applyFont="1" applyFill="1" applyBorder="1" applyAlignment="1">
      <alignment/>
    </xf>
    <xf numFmtId="0" fontId="31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24" fillId="24" borderId="0" xfId="7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5" fillId="24" borderId="0" xfId="0" applyNumberFormat="1" applyFont="1" applyFill="1" applyBorder="1" applyAlignment="1">
      <alignment vertical="center" wrapText="1"/>
    </xf>
    <xf numFmtId="0" fontId="32" fillId="24" borderId="0" xfId="0" applyFont="1" applyFill="1" applyAlignment="1">
      <alignment/>
    </xf>
    <xf numFmtId="0" fontId="32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27" fillId="24" borderId="0" xfId="0" applyFont="1" applyFill="1" applyBorder="1" applyAlignment="1">
      <alignment vertical="justify"/>
    </xf>
    <xf numFmtId="173" fontId="27" fillId="24" borderId="10" xfId="7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/>
    </xf>
    <xf numFmtId="173" fontId="34" fillId="24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/>
    </xf>
    <xf numFmtId="0" fontId="32" fillId="24" borderId="0" xfId="0" applyFont="1" applyFill="1" applyBorder="1" applyAlignment="1">
      <alignment/>
    </xf>
    <xf numFmtId="3" fontId="35" fillId="24" borderId="10" xfId="0" applyNumberFormat="1" applyFont="1" applyFill="1" applyBorder="1" applyAlignment="1">
      <alignment horizontal="center" vertical="center" wrapText="1"/>
    </xf>
    <xf numFmtId="3" fontId="35" fillId="24" borderId="10" xfId="7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82" fontId="24" fillId="24" borderId="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right" vertical="center" wrapText="1"/>
    </xf>
    <xf numFmtId="9" fontId="35" fillId="24" borderId="0" xfId="0" applyNumberFormat="1" applyFont="1" applyFill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 horizontal="right"/>
    </xf>
    <xf numFmtId="3" fontId="24" fillId="24" borderId="10" xfId="7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32" fillId="24" borderId="11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3" fontId="32" fillId="24" borderId="10" xfId="70" applyNumberFormat="1" applyFont="1" applyFill="1" applyBorder="1" applyAlignment="1">
      <alignment horizontal="center" vertical="center" wrapText="1"/>
    </xf>
    <xf numFmtId="3" fontId="32" fillId="24" borderId="0" xfId="0" applyNumberFormat="1" applyFont="1" applyFill="1" applyAlignment="1">
      <alignment/>
    </xf>
    <xf numFmtId="3" fontId="24" fillId="24" borderId="11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7" fillId="25" borderId="0" xfId="47" applyFont="1" applyFill="1" applyBorder="1" applyAlignment="1" applyProtection="1">
      <alignment horizontal="right"/>
      <protection/>
    </xf>
    <xf numFmtId="0" fontId="27" fillId="24" borderId="0" xfId="0" applyFont="1" applyFill="1" applyBorder="1" applyAlignment="1">
      <alignment horizontal="left" vertical="center" wrapText="1"/>
    </xf>
    <xf numFmtId="0" fontId="38" fillId="24" borderId="0" xfId="0" applyFont="1" applyFill="1" applyAlignment="1">
      <alignment horizontal="left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shrinkToFit="1"/>
    </xf>
    <xf numFmtId="175" fontId="27" fillId="24" borderId="0" xfId="0" applyNumberFormat="1" applyFont="1" applyFill="1" applyBorder="1" applyAlignment="1">
      <alignment horizontal="center" shrinkToFit="1"/>
    </xf>
    <xf numFmtId="0" fontId="39" fillId="24" borderId="0" xfId="0" applyFont="1" applyFill="1" applyAlignment="1">
      <alignment/>
    </xf>
    <xf numFmtId="0" fontId="27" fillId="24" borderId="0" xfId="0" applyFont="1" applyFill="1" applyBorder="1" applyAlignment="1">
      <alignment horizontal="left" vertical="justify"/>
    </xf>
    <xf numFmtId="0" fontId="7" fillId="24" borderId="0" xfId="0" applyFont="1" applyFill="1" applyBorder="1" applyAlignment="1">
      <alignment horizontal="left" vertical="justify"/>
    </xf>
    <xf numFmtId="0" fontId="27" fillId="25" borderId="0" xfId="0" applyFont="1" applyFill="1" applyBorder="1" applyAlignment="1">
      <alignment horizontal="center" vertical="center" wrapText="1"/>
    </xf>
    <xf numFmtId="9" fontId="33" fillId="24" borderId="0" xfId="65" applyFont="1" applyFill="1" applyAlignment="1">
      <alignment horizontal="center"/>
    </xf>
    <xf numFmtId="0" fontId="7" fillId="25" borderId="0" xfId="0" applyFont="1" applyFill="1" applyBorder="1" applyAlignment="1">
      <alignment/>
    </xf>
    <xf numFmtId="173" fontId="27" fillId="24" borderId="0" xfId="72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7" fillId="25" borderId="0" xfId="47" applyFont="1" applyFill="1" applyBorder="1" applyAlignment="1" applyProtection="1">
      <alignment wrapText="1"/>
      <protection/>
    </xf>
    <xf numFmtId="0" fontId="27" fillId="25" borderId="0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wrapText="1"/>
    </xf>
    <xf numFmtId="3" fontId="73" fillId="25" borderId="10" xfId="0" applyNumberFormat="1" applyFont="1" applyFill="1" applyBorder="1" applyAlignment="1">
      <alignment horizontal="center" vertical="center" wrapText="1"/>
    </xf>
    <xf numFmtId="3" fontId="27" fillId="25" borderId="0" xfId="0" applyNumberFormat="1" applyFont="1" applyFill="1" applyBorder="1" applyAlignment="1">
      <alignment horizontal="center" vertical="center" wrapText="1"/>
    </xf>
    <xf numFmtId="0" fontId="37" fillId="25" borderId="0" xfId="47" applyFont="1" applyFill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>
      <alignment horizontal="left" vertical="center" wrapText="1"/>
    </xf>
    <xf numFmtId="0" fontId="41" fillId="25" borderId="0" xfId="0" applyFont="1" applyFill="1" applyAlignment="1">
      <alignment/>
    </xf>
    <xf numFmtId="0" fontId="74" fillId="25" borderId="0" xfId="0" applyFont="1" applyFill="1" applyAlignment="1">
      <alignment/>
    </xf>
    <xf numFmtId="0" fontId="29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7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75" fillId="25" borderId="0" xfId="47" applyFont="1" applyFill="1" applyBorder="1" applyAlignment="1" applyProtection="1">
      <alignment horizontal="left"/>
      <protection/>
    </xf>
    <xf numFmtId="0" fontId="75" fillId="25" borderId="0" xfId="47" applyFont="1" applyFill="1" applyBorder="1" applyAlignment="1" applyProtection="1">
      <alignment/>
      <protection/>
    </xf>
    <xf numFmtId="0" fontId="76" fillId="24" borderId="0" xfId="47" applyFont="1" applyFill="1" applyBorder="1" applyAlignment="1" applyProtection="1">
      <alignment/>
      <protection/>
    </xf>
    <xf numFmtId="0" fontId="7" fillId="0" borderId="10" xfId="47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>
      <alignment horizontal="left" vertical="center" wrapText="1"/>
    </xf>
    <xf numFmtId="0" fontId="75" fillId="25" borderId="10" xfId="47" applyFont="1" applyFill="1" applyBorder="1" applyAlignment="1" applyProtection="1">
      <alignment horizontal="left" vertical="center" wrapText="1"/>
      <protection/>
    </xf>
    <xf numFmtId="0" fontId="24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77" fillId="24" borderId="0" xfId="0" applyFont="1" applyFill="1" applyAlignment="1">
      <alignment/>
    </xf>
    <xf numFmtId="0" fontId="78" fillId="24" borderId="0" xfId="0" applyFont="1" applyFill="1" applyAlignment="1">
      <alignment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/>
    </xf>
    <xf numFmtId="173" fontId="7" fillId="25" borderId="0" xfId="72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0" fontId="79" fillId="25" borderId="0" xfId="0" applyFont="1" applyFill="1" applyAlignment="1">
      <alignment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39" fillId="25" borderId="0" xfId="0" applyFont="1" applyFill="1" applyAlignment="1">
      <alignment wrapText="1"/>
    </xf>
    <xf numFmtId="3" fontId="80" fillId="25" borderId="0" xfId="0" applyNumberFormat="1" applyFont="1" applyFill="1" applyBorder="1" applyAlignment="1">
      <alignment horizontal="center" vertical="center" wrapText="1"/>
    </xf>
    <xf numFmtId="173" fontId="39" fillId="25" borderId="0" xfId="72" applyNumberFormat="1" applyFont="1" applyFill="1" applyBorder="1" applyAlignment="1">
      <alignment horizontal="center" vertical="center" wrapText="1"/>
    </xf>
    <xf numFmtId="173" fontId="27" fillId="25" borderId="10" xfId="72" applyNumberFormat="1" applyFont="1" applyFill="1" applyBorder="1" applyAlignment="1">
      <alignment horizontal="center" vertical="center" wrapText="1"/>
    </xf>
    <xf numFmtId="173" fontId="39" fillId="25" borderId="11" xfId="72" applyNumberFormat="1" applyFont="1" applyFill="1" applyBorder="1" applyAlignment="1">
      <alignment horizontal="center" vertical="center" wrapText="1"/>
    </xf>
    <xf numFmtId="173" fontId="39" fillId="25" borderId="10" xfId="72" applyNumberFormat="1" applyFont="1" applyFill="1" applyBorder="1" applyAlignment="1">
      <alignment horizontal="center" vertical="center" wrapText="1"/>
    </xf>
    <xf numFmtId="173" fontId="7" fillId="25" borderId="10" xfId="7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 wrapText="1" shrinkToFit="1"/>
    </xf>
    <xf numFmtId="173" fontId="27" fillId="25" borderId="0" xfId="7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81" fillId="24" borderId="20" xfId="0" applyFont="1" applyFill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27" fillId="25" borderId="22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wrapText="1"/>
    </xf>
    <xf numFmtId="0" fontId="75" fillId="25" borderId="0" xfId="47" applyFont="1" applyFill="1" applyBorder="1" applyAlignment="1" applyProtection="1">
      <alignment horizontal="center"/>
      <protection/>
    </xf>
    <xf numFmtId="0" fontId="80" fillId="27" borderId="0" xfId="0" applyFont="1" applyFill="1" applyBorder="1" applyAlignment="1">
      <alignment horizontal="center" wrapText="1"/>
    </xf>
    <xf numFmtId="0" fontId="1" fillId="25" borderId="0" xfId="47" applyFill="1" applyBorder="1" applyAlignment="1" applyProtection="1">
      <alignment vertical="center" wrapText="1"/>
      <protection/>
    </xf>
    <xf numFmtId="0" fontId="27" fillId="25" borderId="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173" fontId="39" fillId="25" borderId="12" xfId="72" applyNumberFormat="1" applyFont="1" applyFill="1" applyBorder="1" applyAlignment="1">
      <alignment horizontal="center" vertical="center" wrapText="1"/>
    </xf>
    <xf numFmtId="0" fontId="75" fillId="25" borderId="24" xfId="47" applyFont="1" applyFill="1" applyBorder="1" applyAlignment="1" applyProtection="1">
      <alignment vertical="center" wrapText="1"/>
      <protection/>
    </xf>
    <xf numFmtId="0" fontId="7" fillId="25" borderId="0" xfId="0" applyFont="1" applyFill="1" applyBorder="1" applyAlignment="1">
      <alignment horizontal="left" wrapText="1"/>
    </xf>
    <xf numFmtId="0" fontId="27" fillId="25" borderId="0" xfId="0" applyFont="1" applyFill="1" applyBorder="1" applyAlignment="1">
      <alignment horizontal="left" wrapText="1" shrinkToFit="1"/>
    </xf>
    <xf numFmtId="0" fontId="1" fillId="25" borderId="0" xfId="47" applyFont="1" applyFill="1" applyBorder="1" applyAlignment="1" applyProtection="1" quotePrefix="1">
      <alignment horizontal="left" vertical="center" wrapText="1"/>
      <protection/>
    </xf>
    <xf numFmtId="0" fontId="1" fillId="25" borderId="10" xfId="47" applyFont="1" applyFill="1" applyBorder="1" applyAlignment="1" applyProtection="1" quotePrefix="1">
      <alignment horizontal="left" vertical="center" wrapText="1"/>
      <protection/>
    </xf>
    <xf numFmtId="0" fontId="82" fillId="25" borderId="10" xfId="47" applyFont="1" applyFill="1" applyBorder="1" applyAlignment="1" applyProtection="1" quotePrefix="1">
      <alignment horizontal="left" vertical="center" wrapText="1"/>
      <protection/>
    </xf>
    <xf numFmtId="0" fontId="37" fillId="0" borderId="10" xfId="47" applyFont="1" applyFill="1" applyBorder="1" applyAlignment="1" applyProtection="1">
      <alignment horizontal="left" vertical="center" wrapText="1"/>
      <protection/>
    </xf>
    <xf numFmtId="0" fontId="75" fillId="25" borderId="10" xfId="47" applyFont="1" applyFill="1" applyBorder="1" applyAlignment="1" applyProtection="1">
      <alignment vertical="center" wrapText="1"/>
      <protection/>
    </xf>
    <xf numFmtId="0" fontId="1" fillId="25" borderId="12" xfId="47" applyFill="1" applyBorder="1" applyAlignment="1" applyProtection="1">
      <alignment vertical="center" wrapText="1"/>
      <protection/>
    </xf>
    <xf numFmtId="0" fontId="1" fillId="25" borderId="24" xfId="47" applyFill="1" applyBorder="1" applyAlignment="1" applyProtection="1">
      <alignment vertical="center" wrapText="1"/>
      <protection/>
    </xf>
    <xf numFmtId="0" fontId="1" fillId="25" borderId="11" xfId="47" applyFont="1" applyFill="1" applyBorder="1" applyAlignment="1" applyProtection="1">
      <alignment vertical="center" wrapText="1"/>
      <protection/>
    </xf>
    <xf numFmtId="0" fontId="7" fillId="25" borderId="12" xfId="0" applyFont="1" applyFill="1" applyBorder="1" applyAlignment="1">
      <alignment wrapText="1"/>
    </xf>
    <xf numFmtId="0" fontId="1" fillId="25" borderId="12" xfId="47" applyFill="1" applyBorder="1" applyAlignment="1" applyProtection="1">
      <alignment horizontal="left" vertical="center" wrapText="1"/>
      <protection/>
    </xf>
    <xf numFmtId="0" fontId="83" fillId="25" borderId="24" xfId="47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5" fillId="25" borderId="10" xfId="47" applyFont="1" applyFill="1" applyBorder="1" applyAlignment="1" applyProtection="1">
      <alignment horizontal="left" vertical="center" wrapText="1"/>
      <protection/>
    </xf>
    <xf numFmtId="0" fontId="1" fillId="25" borderId="10" xfId="47" applyFill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>
      <alignment/>
    </xf>
    <xf numFmtId="185" fontId="84" fillId="25" borderId="0" xfId="0" applyNumberFormat="1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81" fillId="24" borderId="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41" fillId="26" borderId="18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3" fontId="35" fillId="25" borderId="10" xfId="70" applyNumberFormat="1" applyFont="1" applyFill="1" applyBorder="1" applyAlignment="1">
      <alignment horizontal="center" vertical="center" wrapText="1"/>
    </xf>
    <xf numFmtId="3" fontId="35" fillId="25" borderId="16" xfId="70" applyNumberFormat="1" applyFont="1" applyFill="1" applyBorder="1" applyAlignment="1">
      <alignment horizontal="center" vertical="center" wrapText="1"/>
    </xf>
    <xf numFmtId="3" fontId="32" fillId="25" borderId="11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3" fontId="24" fillId="25" borderId="0" xfId="70" applyNumberFormat="1" applyFont="1" applyFill="1" applyBorder="1" applyAlignment="1">
      <alignment horizontal="center" vertical="center" wrapText="1"/>
    </xf>
    <xf numFmtId="0" fontId="25" fillId="25" borderId="0" xfId="0" applyNumberFormat="1" applyFont="1" applyFill="1" applyBorder="1" applyAlignment="1">
      <alignment horizontal="left" vertical="center" wrapText="1"/>
    </xf>
    <xf numFmtId="0" fontId="25" fillId="25" borderId="0" xfId="0" applyFont="1" applyFill="1" applyAlignment="1">
      <alignment/>
    </xf>
    <xf numFmtId="3" fontId="25" fillId="25" borderId="0" xfId="0" applyNumberFormat="1" applyFont="1" applyFill="1" applyBorder="1" applyAlignment="1">
      <alignment/>
    </xf>
    <xf numFmtId="0" fontId="48" fillId="25" borderId="0" xfId="0" applyFont="1" applyFill="1" applyAlignment="1">
      <alignment horizontal="left"/>
    </xf>
    <xf numFmtId="0" fontId="49" fillId="25" borderId="0" xfId="63" applyFont="1" applyFill="1" applyAlignment="1">
      <alignment wrapText="1"/>
    </xf>
    <xf numFmtId="0" fontId="49" fillId="25" borderId="0" xfId="63" applyFont="1" applyFill="1" applyAlignment="1">
      <alignment/>
    </xf>
    <xf numFmtId="0" fontId="49" fillId="25" borderId="0" xfId="63" applyFont="1" applyFill="1" applyAlignment="1">
      <alignment horizontal="left" vertical="center" wrapText="1"/>
    </xf>
    <xf numFmtId="0" fontId="50" fillId="25" borderId="0" xfId="0" applyFont="1" applyFill="1" applyAlignment="1">
      <alignment/>
    </xf>
    <xf numFmtId="0" fontId="51" fillId="25" borderId="0" xfId="0" applyFont="1" applyFill="1" applyAlignment="1">
      <alignment/>
    </xf>
    <xf numFmtId="0" fontId="50" fillId="25" borderId="0" xfId="0" applyFont="1" applyFill="1" applyAlignment="1">
      <alignment wrapText="1"/>
    </xf>
    <xf numFmtId="0" fontId="50" fillId="25" borderId="20" xfId="0" applyFont="1" applyFill="1" applyBorder="1" applyAlignment="1">
      <alignment/>
    </xf>
    <xf numFmtId="0" fontId="50" fillId="25" borderId="0" xfId="0" applyFont="1" applyFill="1" applyBorder="1" applyAlignment="1">
      <alignment/>
    </xf>
    <xf numFmtId="0" fontId="50" fillId="25" borderId="20" xfId="0" applyFont="1" applyFill="1" applyBorder="1" applyAlignment="1">
      <alignment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84" fillId="25" borderId="0" xfId="0" applyFont="1" applyFill="1" applyBorder="1" applyAlignment="1">
      <alignment horizontal="center"/>
    </xf>
    <xf numFmtId="3" fontId="79" fillId="25" borderId="10" xfId="0" applyNumberFormat="1" applyFont="1" applyFill="1" applyBorder="1" applyAlignment="1">
      <alignment horizontal="center" vertical="center" wrapText="1"/>
    </xf>
    <xf numFmtId="0" fontId="1" fillId="25" borderId="10" xfId="47" applyFill="1" applyBorder="1" applyAlignment="1" applyProtection="1">
      <alignment wrapText="1"/>
      <protection/>
    </xf>
    <xf numFmtId="3" fontId="26" fillId="25" borderId="10" xfId="0" applyNumberFormat="1" applyFont="1" applyFill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6" fillId="25" borderId="22" xfId="0" applyNumberFormat="1" applyFont="1" applyFill="1" applyBorder="1" applyAlignment="1">
      <alignment horizontal="center" vertical="center" wrapText="1"/>
    </xf>
    <xf numFmtId="173" fontId="26" fillId="24" borderId="10" xfId="7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26" borderId="26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82" fontId="36" fillId="24" borderId="18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85" fillId="0" borderId="11" xfId="0" applyFont="1" applyFill="1" applyBorder="1" applyAlignment="1">
      <alignment vertical="center"/>
    </xf>
    <xf numFmtId="0" fontId="86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right" vertical="center" wrapText="1"/>
    </xf>
    <xf numFmtId="0" fontId="24" fillId="24" borderId="0" xfId="0" applyNumberFormat="1" applyFont="1" applyFill="1" applyBorder="1" applyAlignment="1">
      <alignment horizontal="right" vertical="center"/>
    </xf>
    <xf numFmtId="0" fontId="24" fillId="24" borderId="0" xfId="0" applyNumberFormat="1" applyFont="1" applyFill="1" applyBorder="1" applyAlignment="1">
      <alignment horizontal="right" vertical="center" wrapText="1"/>
    </xf>
    <xf numFmtId="0" fontId="25" fillId="24" borderId="0" xfId="0" applyNumberFormat="1" applyFont="1" applyFill="1" applyBorder="1" applyAlignment="1">
      <alignment horizontal="right" vertical="center" wrapText="1"/>
    </xf>
    <xf numFmtId="3" fontId="24" fillId="24" borderId="26" xfId="70" applyNumberFormat="1" applyFont="1" applyFill="1" applyBorder="1" applyAlignment="1">
      <alignment vertical="center" wrapText="1"/>
    </xf>
    <xf numFmtId="0" fontId="32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87" fillId="24" borderId="0" xfId="47" applyFont="1" applyFill="1" applyBorder="1" applyAlignment="1" applyProtection="1">
      <alignment/>
      <protection/>
    </xf>
    <xf numFmtId="0" fontId="29" fillId="24" borderId="0" xfId="0" applyFont="1" applyFill="1" applyAlignment="1">
      <alignment/>
    </xf>
    <xf numFmtId="0" fontId="88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9" fontId="28" fillId="24" borderId="27" xfId="0" applyNumberFormat="1" applyFont="1" applyFill="1" applyBorder="1" applyAlignment="1">
      <alignment horizontal="center" vertical="center"/>
    </xf>
    <xf numFmtId="182" fontId="89" fillId="24" borderId="28" xfId="0" applyNumberFormat="1" applyFont="1" applyFill="1" applyBorder="1" applyAlignment="1">
      <alignment horizontal="center" vertical="center"/>
    </xf>
    <xf numFmtId="182" fontId="28" fillId="24" borderId="28" xfId="0" applyNumberFormat="1" applyFont="1" applyFill="1" applyBorder="1" applyAlignment="1">
      <alignment horizontal="center" vertical="center"/>
    </xf>
    <xf numFmtId="182" fontId="28" fillId="24" borderId="28" xfId="59" applyNumberFormat="1" applyFont="1" applyFill="1" applyBorder="1" applyAlignment="1">
      <alignment horizontal="center" vertical="center"/>
      <protection/>
    </xf>
    <xf numFmtId="182" fontId="28" fillId="24" borderId="29" xfId="59" applyNumberFormat="1" applyFont="1" applyFill="1" applyBorder="1" applyAlignment="1">
      <alignment horizontal="center" vertical="center"/>
      <protection/>
    </xf>
    <xf numFmtId="0" fontId="29" fillId="24" borderId="0" xfId="0" applyFont="1" applyFill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9" fontId="28" fillId="24" borderId="30" xfId="0" applyNumberFormat="1" applyFont="1" applyFill="1" applyBorder="1" applyAlignment="1">
      <alignment horizontal="center" vertical="center"/>
    </xf>
    <xf numFmtId="182" fontId="89" fillId="24" borderId="31" xfId="0" applyNumberFormat="1" applyFont="1" applyFill="1" applyBorder="1" applyAlignment="1">
      <alignment horizontal="center" vertical="center"/>
    </xf>
    <xf numFmtId="182" fontId="28" fillId="24" borderId="31" xfId="0" applyNumberFormat="1" applyFont="1" applyFill="1" applyBorder="1" applyAlignment="1">
      <alignment horizontal="center" vertical="center"/>
    </xf>
    <xf numFmtId="182" fontId="28" fillId="24" borderId="31" xfId="59" applyNumberFormat="1" applyFont="1" applyFill="1" applyBorder="1" applyAlignment="1">
      <alignment horizontal="center" vertical="center"/>
      <protection/>
    </xf>
    <xf numFmtId="182" fontId="28" fillId="24" borderId="32" xfId="59" applyNumberFormat="1" applyFont="1" applyFill="1" applyBorder="1" applyAlignment="1">
      <alignment horizontal="center" vertical="center"/>
      <protection/>
    </xf>
    <xf numFmtId="0" fontId="29" fillId="25" borderId="0" xfId="0" applyFont="1" applyFill="1" applyBorder="1" applyAlignment="1">
      <alignment horizontal="left"/>
    </xf>
    <xf numFmtId="182" fontId="28" fillId="24" borderId="0" xfId="0" applyNumberFormat="1" applyFont="1" applyFill="1" applyBorder="1" applyAlignment="1">
      <alignment horizontal="center" vertical="center"/>
    </xf>
    <xf numFmtId="182" fontId="89" fillId="25" borderId="0" xfId="0" applyNumberFormat="1" applyFont="1" applyFill="1" applyBorder="1" applyAlignment="1">
      <alignment horizontal="center" vertical="center"/>
    </xf>
    <xf numFmtId="182" fontId="90" fillId="25" borderId="0" xfId="0" applyNumberFormat="1" applyFont="1" applyFill="1" applyBorder="1" applyAlignment="1">
      <alignment horizontal="center" vertical="center"/>
    </xf>
    <xf numFmtId="182" fontId="28" fillId="25" borderId="0" xfId="0" applyNumberFormat="1" applyFont="1" applyFill="1" applyBorder="1" applyAlignment="1">
      <alignment horizontal="center" vertical="center"/>
    </xf>
    <xf numFmtId="182" fontId="28" fillId="24" borderId="0" xfId="59" applyNumberFormat="1" applyFont="1" applyFill="1" applyBorder="1" applyAlignment="1">
      <alignment horizontal="center" vertical="center"/>
      <protection/>
    </xf>
    <xf numFmtId="9" fontId="28" fillId="25" borderId="0" xfId="0" applyNumberFormat="1" applyFont="1" applyFill="1" applyBorder="1" applyAlignment="1">
      <alignment horizontal="center" vertical="center"/>
    </xf>
    <xf numFmtId="0" fontId="91" fillId="24" borderId="0" xfId="0" applyFont="1" applyFill="1" applyAlignment="1">
      <alignment/>
    </xf>
    <xf numFmtId="173" fontId="28" fillId="25" borderId="0" xfId="73" applyNumberFormat="1" applyFont="1" applyFill="1" applyBorder="1" applyAlignment="1">
      <alignment horizontal="center" vertical="center"/>
    </xf>
    <xf numFmtId="9" fontId="28" fillId="25" borderId="0" xfId="60" applyNumberFormat="1" applyFont="1" applyFill="1" applyBorder="1" applyAlignment="1">
      <alignment horizontal="center" vertical="center"/>
      <protection/>
    </xf>
    <xf numFmtId="41" fontId="28" fillId="25" borderId="0" xfId="60" applyNumberFormat="1" applyFont="1" applyFill="1" applyBorder="1" applyAlignment="1">
      <alignment horizontal="center" vertical="center"/>
      <protection/>
    </xf>
    <xf numFmtId="41" fontId="28" fillId="25" borderId="0" xfId="60" applyNumberFormat="1" applyFont="1" applyFill="1" applyBorder="1" applyAlignment="1">
      <alignment horizontal="center" vertical="center" wrapText="1"/>
      <protection/>
    </xf>
    <xf numFmtId="9" fontId="29" fillId="25" borderId="0" xfId="60" applyNumberFormat="1" applyFont="1" applyFill="1" applyBorder="1" applyAlignment="1">
      <alignment horizontal="center" vertical="center"/>
      <protection/>
    </xf>
    <xf numFmtId="0" fontId="29" fillId="25" borderId="0" xfId="0" applyFont="1" applyFill="1" applyBorder="1" applyAlignment="1">
      <alignment/>
    </xf>
    <xf numFmtId="3" fontId="29" fillId="25" borderId="0" xfId="0" applyNumberFormat="1" applyFont="1" applyFill="1" applyBorder="1" applyAlignment="1">
      <alignment horizontal="center" vertical="center"/>
    </xf>
    <xf numFmtId="3" fontId="92" fillId="25" borderId="0" xfId="60" applyNumberFormat="1" applyFont="1" applyFill="1" applyBorder="1" applyAlignment="1">
      <alignment horizontal="center" vertical="center"/>
      <protection/>
    </xf>
    <xf numFmtId="9" fontId="92" fillId="25" borderId="0" xfId="65" applyFont="1" applyFill="1" applyBorder="1" applyAlignment="1">
      <alignment horizontal="center" vertical="center"/>
    </xf>
    <xf numFmtId="173" fontId="29" fillId="25" borderId="0" xfId="60" applyNumberFormat="1" applyFont="1" applyFill="1" applyBorder="1" applyAlignment="1">
      <alignment horizontal="center" vertical="center"/>
      <protection/>
    </xf>
    <xf numFmtId="173" fontId="29" fillId="25" borderId="0" xfId="70" applyNumberFormat="1" applyFont="1" applyFill="1" applyBorder="1" applyAlignment="1">
      <alignment/>
    </xf>
    <xf numFmtId="182" fontId="29" fillId="25" borderId="0" xfId="59" applyNumberFormat="1" applyFont="1" applyFill="1" applyBorder="1" applyAlignment="1">
      <alignment horizontal="center" vertical="center"/>
      <protection/>
    </xf>
    <xf numFmtId="182" fontId="92" fillId="25" borderId="0" xfId="59" applyNumberFormat="1" applyFont="1" applyFill="1" applyBorder="1" applyAlignment="1">
      <alignment horizontal="center" vertical="center"/>
      <protection/>
    </xf>
    <xf numFmtId="9" fontId="92" fillId="25" borderId="0" xfId="65" applyFont="1" applyFill="1" applyBorder="1" applyAlignment="1">
      <alignment horizontal="center"/>
    </xf>
    <xf numFmtId="0" fontId="29" fillId="25" borderId="0" xfId="0" applyFont="1" applyFill="1" applyAlignment="1">
      <alignment/>
    </xf>
    <xf numFmtId="182" fontId="89" fillId="24" borderId="0" xfId="0" applyNumberFormat="1" applyFont="1" applyFill="1" applyBorder="1" applyAlignment="1">
      <alignment horizontal="center" vertical="center"/>
    </xf>
    <xf numFmtId="9" fontId="29" fillId="24" borderId="0" xfId="0" applyNumberFormat="1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left" vertical="center" wrapText="1"/>
    </xf>
    <xf numFmtId="0" fontId="93" fillId="28" borderId="33" xfId="0" applyFont="1" applyFill="1" applyBorder="1" applyAlignment="1">
      <alignment horizontal="center" vertical="center"/>
    </xf>
    <xf numFmtId="0" fontId="93" fillId="28" borderId="34" xfId="0" applyFont="1" applyFill="1" applyBorder="1" applyAlignment="1">
      <alignment horizontal="center" vertical="center" wrapText="1"/>
    </xf>
    <xf numFmtId="0" fontId="93" fillId="28" borderId="34" xfId="0" applyFont="1" applyFill="1" applyBorder="1" applyAlignment="1">
      <alignment horizontal="center" vertical="center"/>
    </xf>
    <xf numFmtId="0" fontId="93" fillId="28" borderId="35" xfId="0" applyFont="1" applyFill="1" applyBorder="1" applyAlignment="1">
      <alignment horizontal="center" vertical="center" wrapText="1"/>
    </xf>
    <xf numFmtId="0" fontId="94" fillId="28" borderId="36" xfId="0" applyFont="1" applyFill="1" applyBorder="1" applyAlignment="1">
      <alignment horizontal="center" vertical="center" wrapText="1"/>
    </xf>
    <xf numFmtId="0" fontId="94" fillId="28" borderId="20" xfId="0" applyFont="1" applyFill="1" applyBorder="1" applyAlignment="1">
      <alignment horizontal="center" vertical="center" wrapText="1"/>
    </xf>
    <xf numFmtId="0" fontId="94" fillId="28" borderId="16" xfId="0" applyFont="1" applyFill="1" applyBorder="1" applyAlignment="1">
      <alignment horizontal="center" vertical="center" wrapText="1"/>
    </xf>
    <xf numFmtId="0" fontId="94" fillId="28" borderId="37" xfId="0" applyFont="1" applyFill="1" applyBorder="1" applyAlignment="1">
      <alignment horizontal="center" vertical="center" wrapText="1"/>
    </xf>
    <xf numFmtId="0" fontId="94" fillId="28" borderId="12" xfId="35" applyFont="1" applyFill="1" applyBorder="1" applyAlignment="1">
      <alignment horizontal="center" vertical="center" wrapText="1"/>
      <protection/>
    </xf>
    <xf numFmtId="0" fontId="94" fillId="28" borderId="12" xfId="0" applyFont="1" applyFill="1" applyBorder="1" applyAlignment="1">
      <alignment horizontal="center" vertical="center" wrapText="1"/>
    </xf>
    <xf numFmtId="0" fontId="94" fillId="28" borderId="12" xfId="35" applyFont="1" applyFill="1" applyBorder="1" applyAlignment="1">
      <alignment horizontal="left" vertical="center" wrapText="1"/>
      <protection/>
    </xf>
    <xf numFmtId="0" fontId="94" fillId="28" borderId="10" xfId="35" applyFont="1" applyFill="1" applyBorder="1" applyAlignment="1">
      <alignment horizontal="center" vertical="center" wrapText="1"/>
      <protection/>
    </xf>
    <xf numFmtId="0" fontId="27" fillId="25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shrinkToFit="1"/>
    </xf>
    <xf numFmtId="0" fontId="86" fillId="25" borderId="0" xfId="0" applyFont="1" applyFill="1" applyBorder="1" applyAlignment="1">
      <alignment horizontal="center" vertical="center"/>
    </xf>
    <xf numFmtId="0" fontId="38" fillId="24" borderId="0" xfId="0" applyFont="1" applyFill="1" applyAlignment="1">
      <alignment horizontal="left" vertical="center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94" fillId="28" borderId="26" xfId="35" applyFont="1" applyFill="1" applyBorder="1" applyAlignment="1">
      <alignment horizontal="center" vertical="center" wrapText="1"/>
      <protection/>
    </xf>
    <xf numFmtId="0" fontId="94" fillId="28" borderId="18" xfId="35" applyFont="1" applyFill="1" applyBorder="1" applyAlignment="1">
      <alignment horizontal="center" vertical="center" wrapText="1"/>
      <protection/>
    </xf>
    <xf numFmtId="0" fontId="27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 horizontal="left" vertical="center" wrapText="1"/>
    </xf>
    <xf numFmtId="0" fontId="94" fillId="28" borderId="10" xfId="35" applyFont="1" applyFill="1" applyBorder="1" applyAlignment="1">
      <alignment horizontal="center" vertical="center" wrapText="1"/>
      <protection/>
    </xf>
    <xf numFmtId="173" fontId="26" fillId="24" borderId="26" xfId="72" applyNumberFormat="1" applyFont="1" applyFill="1" applyBorder="1" applyAlignment="1">
      <alignment horizontal="center" vertical="center"/>
    </xf>
    <xf numFmtId="173" fontId="26" fillId="24" borderId="18" xfId="72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94" fillId="28" borderId="38" xfId="35" applyFont="1" applyFill="1" applyBorder="1" applyAlignment="1">
      <alignment horizontal="center" vertical="center" wrapText="1"/>
      <protection/>
    </xf>
    <xf numFmtId="0" fontId="86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83" fillId="25" borderId="24" xfId="47" applyFont="1" applyFill="1" applyBorder="1" applyAlignment="1" applyProtection="1">
      <alignment horizontal="center" vertical="center" wrapText="1"/>
      <protection/>
    </xf>
    <xf numFmtId="0" fontId="83" fillId="25" borderId="11" xfId="47" applyFont="1" applyFill="1" applyBorder="1" applyAlignment="1" applyProtection="1">
      <alignment horizontal="center" vertical="center" wrapText="1"/>
      <protection/>
    </xf>
    <xf numFmtId="173" fontId="7" fillId="25" borderId="12" xfId="72" applyNumberFormat="1" applyFont="1" applyFill="1" applyBorder="1" applyAlignment="1">
      <alignment horizontal="center" vertical="center" wrapText="1"/>
    </xf>
    <xf numFmtId="173" fontId="7" fillId="25" borderId="11" xfId="72" applyNumberFormat="1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95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24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37" fillId="25" borderId="10" xfId="47" applyFont="1" applyFill="1" applyBorder="1" applyAlignment="1" applyProtection="1">
      <alignment horizontal="left" vertical="center" wrapText="1"/>
      <protection/>
    </xf>
    <xf numFmtId="0" fontId="75" fillId="25" borderId="12" xfId="47" applyFont="1" applyFill="1" applyBorder="1" applyAlignment="1" applyProtection="1">
      <alignment horizontal="center" vertical="center" wrapText="1"/>
      <protection/>
    </xf>
    <xf numFmtId="0" fontId="75" fillId="25" borderId="24" xfId="47" applyFont="1" applyFill="1" applyBorder="1" applyAlignment="1" applyProtection="1">
      <alignment horizontal="center" vertical="center" wrapText="1"/>
      <protection/>
    </xf>
    <xf numFmtId="0" fontId="75" fillId="25" borderId="11" xfId="47" applyFont="1" applyFill="1" applyBorder="1" applyAlignment="1" applyProtection="1">
      <alignment horizontal="center" vertical="center" wrapText="1"/>
      <protection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173" fontId="39" fillId="25" borderId="22" xfId="72" applyNumberFormat="1" applyFont="1" applyFill="1" applyBorder="1" applyAlignment="1">
      <alignment horizontal="center" vertical="center" wrapText="1"/>
    </xf>
    <xf numFmtId="173" fontId="39" fillId="25" borderId="24" xfId="72" applyNumberFormat="1" applyFont="1" applyFill="1" applyBorder="1" applyAlignment="1">
      <alignment horizontal="center" vertical="center" wrapText="1"/>
    </xf>
    <xf numFmtId="173" fontId="39" fillId="25" borderId="11" xfId="72" applyNumberFormat="1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175" fontId="75" fillId="25" borderId="22" xfId="47" applyNumberFormat="1" applyFont="1" applyFill="1" applyBorder="1" applyAlignment="1" applyProtection="1">
      <alignment horizontal="center" vertical="center" wrapText="1"/>
      <protection/>
    </xf>
    <xf numFmtId="175" fontId="75" fillId="25" borderId="24" xfId="47" applyNumberFormat="1" applyFont="1" applyFill="1" applyBorder="1" applyAlignment="1" applyProtection="1">
      <alignment horizontal="center" vertical="center" wrapText="1"/>
      <protection/>
    </xf>
    <xf numFmtId="175" fontId="75" fillId="25" borderId="11" xfId="47" applyNumberFormat="1" applyFont="1" applyFill="1" applyBorder="1" applyAlignment="1" applyProtection="1">
      <alignment horizontal="center" vertical="center" wrapText="1"/>
      <protection/>
    </xf>
    <xf numFmtId="0" fontId="84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32" fillId="24" borderId="0" xfId="0" applyFont="1" applyFill="1" applyAlignment="1">
      <alignment horizontal="left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35" fillId="24" borderId="26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2" fillId="26" borderId="26" xfId="0" applyFont="1" applyFill="1" applyBorder="1" applyAlignment="1">
      <alignment horizontal="center" vertical="center" wrapText="1"/>
    </xf>
    <xf numFmtId="0" fontId="32" fillId="26" borderId="38" xfId="0" applyFont="1" applyFill="1" applyBorder="1" applyAlignment="1">
      <alignment horizontal="center" vertical="center" wrapText="1"/>
    </xf>
    <xf numFmtId="0" fontId="32" fillId="26" borderId="18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/>
    </xf>
    <xf numFmtId="0" fontId="32" fillId="24" borderId="38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49" fillId="25" borderId="25" xfId="63" applyFont="1" applyFill="1" applyBorder="1" applyAlignment="1">
      <alignment wrapText="1"/>
    </xf>
    <xf numFmtId="0" fontId="49" fillId="25" borderId="0" xfId="63" applyFont="1" applyFill="1" applyAlignment="1">
      <alignment horizontal="left" vertical="center" wrapText="1"/>
    </xf>
    <xf numFmtId="0" fontId="46" fillId="25" borderId="0" xfId="0" applyFont="1" applyFill="1" applyAlignment="1">
      <alignment horizontal="center" vertical="center" wrapText="1"/>
    </xf>
    <xf numFmtId="0" fontId="96" fillId="25" borderId="12" xfId="0" applyFont="1" applyFill="1" applyBorder="1" applyAlignment="1">
      <alignment horizontal="center" vertical="center" wrapText="1"/>
    </xf>
    <xf numFmtId="0" fontId="47" fillId="25" borderId="11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48" fillId="25" borderId="0" xfId="0" applyFont="1" applyFill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" xfId="35"/>
    <cellStyle name="Normal 2" xfId="36"/>
    <cellStyle name="Normal_Book1 (1)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Личный" xfId="56"/>
    <cellStyle name="Название" xfId="57"/>
    <cellStyle name="Нейтральный" xfId="58"/>
    <cellStyle name="Обычный 2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http://img.mail.ru/1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114300</xdr:rowOff>
    </xdr:from>
    <xdr:to>
      <xdr:col>0</xdr:col>
      <xdr:colOff>1162050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62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1238250</xdr:colOff>
      <xdr:row>2</xdr:row>
      <xdr:rowOff>361950</xdr:rowOff>
    </xdr:to>
    <xdr:pic>
      <xdr:nvPicPr>
        <xdr:cNvPr id="2" name="Рисунок 5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1247775</xdr:colOff>
      <xdr:row>5</xdr:row>
      <xdr:rowOff>47625</xdr:rowOff>
    </xdr:to>
    <xdr:pic>
      <xdr:nvPicPr>
        <xdr:cNvPr id="1" name="Рисунок 4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1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2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3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4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5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6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7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8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9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0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9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0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1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2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3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4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5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6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7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8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9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0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1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2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3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4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1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9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0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1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2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3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4" name="Picture 5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5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7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8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9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0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1" name="Picture 5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2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3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8" name="Picture 6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9" name="Picture 6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0" name="Picture 7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1" name="Picture 7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2" name="Picture 7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3" name="Picture 10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4" name="Picture 10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5" name="Picture 10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6" name="Picture 10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7" name="Picture 10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8" name="Picture 11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9" name="Picture 11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" name="Picture 11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1" name="Picture 11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11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3" name="Picture 11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4" name="Picture 11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5" name="Picture 11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6" name="Picture 11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7" name="Picture 12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8" name="Picture 12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9" name="Picture 12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0" name="Picture 12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1" name="Picture 12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2" name="Picture 12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3" name="Picture 12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4" name="Picture 12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5" name="Picture 12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6" name="Picture 13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7" name="Picture 13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" name="Picture 1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" name="Picture 1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0" name="Picture 1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1" name="Picture 1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2" name="Picture 1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3" name="Picture 1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" name="Picture 1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river.ru/doc/ban/spec/spec_28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klamonstr.ua/specs.html%20(&#1089;&#1084;.%20&#1080;&#1085;&#1092;&#1086;&#1088;&#1084;&#1072;&#1094;&#1080;&#1102;%20&#1087;&#1086;%20Megogo.net)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i-minsk.com/advertising_campaign/docs/internet/example_full_screen.php" TargetMode="External" /><Relationship Id="rId2" Type="http://schemas.openxmlformats.org/officeDocument/2006/relationships/hyperlink" Target="http://www.adriver.ru/doc/ban/spec/spec_604.html" TargetMode="External" /><Relationship Id="rId3" Type="http://schemas.openxmlformats.org/officeDocument/2006/relationships/hyperlink" Target="http://vi-minsk.com/advertising_campaign/docs/internet/rich_media.php" TargetMode="External" /><Relationship Id="rId4" Type="http://schemas.openxmlformats.org/officeDocument/2006/relationships/hyperlink" Target="http://vi-minsk.com/advertising_campaign/docs/internet/example_rich_media.php" TargetMode="External" /><Relationship Id="rId5" Type="http://schemas.openxmlformats.org/officeDocument/2006/relationships/hyperlink" Target="http://vi-minsk.com/advertising_campaign/docs/internet/screenglide.php" TargetMode="External" /><Relationship Id="rId6" Type="http://schemas.openxmlformats.org/officeDocument/2006/relationships/hyperlink" Target="http://www.adriver.ru/doc/ban/spec/spec_554.html" TargetMode="External" /><Relationship Id="rId7" Type="http://schemas.openxmlformats.org/officeDocument/2006/relationships/hyperlink" Target="http://www.adriver.ru/doc/ban/spec/spec_569.html" TargetMode="External" /><Relationship Id="rId8" Type="http://schemas.openxmlformats.org/officeDocument/2006/relationships/hyperlink" Target="http://vi-minsk.com/advertising_campaign/docs/internet/example_full_screen.php" TargetMode="External" /><Relationship Id="rId9" Type="http://schemas.openxmlformats.org/officeDocument/2006/relationships/hyperlink" Target="http://vi-minsk.com/advertising_campaign/docs/internet/example_full_screen.php" TargetMode="External" /><Relationship Id="rId10" Type="http://schemas.openxmlformats.org/officeDocument/2006/relationships/hyperlink" Target="http://vi-minsk.com/advertising_campaign/docs/internet/full_screen.php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2"/>
  <sheetViews>
    <sheetView showGridLines="0" tabSelected="1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21.00390625" style="15" customWidth="1"/>
    <col min="2" max="2" width="18.875" style="15" customWidth="1"/>
    <col min="3" max="3" width="15.25390625" style="15" customWidth="1"/>
    <col min="4" max="4" width="14.25390625" style="15" customWidth="1"/>
    <col min="5" max="6" width="21.375" style="15" customWidth="1"/>
    <col min="7" max="7" width="28.25390625" style="15" customWidth="1"/>
    <col min="8" max="8" width="42.25390625" style="15" customWidth="1"/>
    <col min="9" max="9" width="9.25390625" style="15" bestFit="1" customWidth="1"/>
    <col min="10" max="10" width="16.125" style="15" customWidth="1"/>
    <col min="11" max="16384" width="9.125" style="15" customWidth="1"/>
  </cols>
  <sheetData>
    <row r="1" ht="12.75">
      <c r="A1" s="86" t="s">
        <v>28</v>
      </c>
    </row>
    <row r="2" spans="1:8" ht="33.75" customHeight="1">
      <c r="A2" s="51"/>
      <c r="B2" s="51"/>
      <c r="C2" s="51"/>
      <c r="E2" s="52"/>
      <c r="F2" s="52"/>
      <c r="G2" s="52"/>
      <c r="H2" s="51"/>
    </row>
    <row r="3" spans="4:10" s="53" customFormat="1" ht="36" customHeight="1">
      <c r="D3" s="16" t="s">
        <v>35</v>
      </c>
      <c r="E3" s="16"/>
      <c r="F3" s="16"/>
      <c r="G3" s="16"/>
      <c r="H3" s="54"/>
      <c r="J3" s="55"/>
    </row>
    <row r="4" spans="4:11" s="53" customFormat="1" ht="13.5" customHeight="1">
      <c r="D4" s="56"/>
      <c r="E4" s="57"/>
      <c r="F4" s="57"/>
      <c r="G4" s="57"/>
      <c r="H4" s="55" t="s">
        <v>223</v>
      </c>
      <c r="I4" s="15"/>
      <c r="J4" s="15"/>
      <c r="K4" s="15"/>
    </row>
    <row r="5" spans="3:11" s="53" customFormat="1" ht="13.5" customHeight="1">
      <c r="C5" s="301" t="s">
        <v>193</v>
      </c>
      <c r="D5" s="301"/>
      <c r="E5" s="301"/>
      <c r="F5" s="301"/>
      <c r="G5" s="301"/>
      <c r="H5" s="55" t="s">
        <v>220</v>
      </c>
      <c r="I5" s="15"/>
      <c r="J5" s="15"/>
      <c r="K5" s="15"/>
    </row>
    <row r="6" spans="3:11" s="53" customFormat="1" ht="14.25" customHeight="1">
      <c r="C6" s="300" t="s">
        <v>6</v>
      </c>
      <c r="D6" s="300"/>
      <c r="E6" s="300"/>
      <c r="F6" s="300"/>
      <c r="G6" s="300"/>
      <c r="H6" s="55" t="s">
        <v>221</v>
      </c>
      <c r="I6" s="15"/>
      <c r="J6" s="15"/>
      <c r="K6" s="15"/>
    </row>
    <row r="7" spans="1:11" s="53" customFormat="1" ht="14.25" customHeight="1">
      <c r="A7" s="85" t="s">
        <v>26</v>
      </c>
      <c r="D7" s="56"/>
      <c r="E7" s="57"/>
      <c r="F7" s="57"/>
      <c r="G7" s="57"/>
      <c r="H7" s="55"/>
      <c r="I7" s="15"/>
      <c r="J7" s="15"/>
      <c r="K7" s="15"/>
    </row>
    <row r="8" spans="1:11" s="53" customFormat="1" ht="12.75">
      <c r="A8" s="85" t="s">
        <v>27</v>
      </c>
      <c r="B8" s="64"/>
      <c r="C8" s="64"/>
      <c r="D8" s="56"/>
      <c r="E8" s="57"/>
      <c r="F8" s="57"/>
      <c r="G8" s="57"/>
      <c r="H8" s="55"/>
      <c r="I8" s="15"/>
      <c r="J8" s="15"/>
      <c r="K8" s="15"/>
    </row>
    <row r="9" spans="1:11" s="53" customFormat="1" ht="14.25" customHeight="1">
      <c r="A9" s="207"/>
      <c r="B9" s="168"/>
      <c r="C9" s="167"/>
      <c r="D9" s="56"/>
      <c r="E9" s="57"/>
      <c r="F9" s="57"/>
      <c r="G9" s="57"/>
      <c r="H9" s="15" t="s">
        <v>219</v>
      </c>
      <c r="I9" s="60"/>
      <c r="J9" s="60"/>
      <c r="K9" s="15"/>
    </row>
    <row r="10" spans="1:11" s="53" customFormat="1" ht="12.75">
      <c r="A10" s="208"/>
      <c r="B10" s="211"/>
      <c r="C10" s="46"/>
      <c r="D10" s="122"/>
      <c r="E10" s="122"/>
      <c r="F10" s="122"/>
      <c r="G10" s="57"/>
      <c r="H10" s="15" t="s">
        <v>222</v>
      </c>
      <c r="I10" s="15"/>
      <c r="J10" s="15"/>
      <c r="K10" s="15"/>
    </row>
    <row r="11" spans="2:11" s="53" customFormat="1" ht="12.75">
      <c r="B11" s="123"/>
      <c r="C11" s="47"/>
      <c r="D11" s="47"/>
      <c r="E11" s="174"/>
      <c r="F11" s="174"/>
      <c r="G11" s="57"/>
      <c r="H11" s="1"/>
      <c r="I11" s="15"/>
      <c r="J11" s="15"/>
      <c r="K11" s="15"/>
    </row>
    <row r="12" spans="2:11" s="53" customFormat="1" ht="12.75">
      <c r="B12" s="47"/>
      <c r="C12" s="47"/>
      <c r="D12" s="47"/>
      <c r="E12" s="121"/>
      <c r="F12" s="121"/>
      <c r="G12" s="57"/>
      <c r="H12" s="1"/>
      <c r="I12" s="15"/>
      <c r="J12" s="15"/>
      <c r="K12" s="15"/>
    </row>
    <row r="13" spans="1:10" s="58" customFormat="1" ht="17.25" customHeight="1">
      <c r="A13" s="317" t="s">
        <v>0</v>
      </c>
      <c r="B13" s="317" t="s">
        <v>3</v>
      </c>
      <c r="C13" s="317" t="s">
        <v>30</v>
      </c>
      <c r="D13" s="317" t="s">
        <v>7</v>
      </c>
      <c r="E13" s="317" t="s">
        <v>9</v>
      </c>
      <c r="F13" s="317" t="s">
        <v>52</v>
      </c>
      <c r="G13" s="317" t="s">
        <v>8</v>
      </c>
      <c r="H13" s="317" t="s">
        <v>92</v>
      </c>
      <c r="J13" s="55"/>
    </row>
    <row r="14" spans="1:10" s="58" customFormat="1" ht="24" customHeight="1">
      <c r="A14" s="317"/>
      <c r="B14" s="317"/>
      <c r="C14" s="317"/>
      <c r="D14" s="317"/>
      <c r="E14" s="317"/>
      <c r="F14" s="317"/>
      <c r="G14" s="317"/>
      <c r="H14" s="317"/>
      <c r="J14" s="55"/>
    </row>
    <row r="15" spans="1:10" ht="30" customHeight="1">
      <c r="A15" s="206" t="s">
        <v>10</v>
      </c>
      <c r="B15" s="206" t="s">
        <v>32</v>
      </c>
      <c r="C15" s="14" t="s">
        <v>42</v>
      </c>
      <c r="D15" s="14" t="s">
        <v>41</v>
      </c>
      <c r="E15" s="220">
        <v>39000</v>
      </c>
      <c r="F15" s="17">
        <f>E15*200</f>
        <v>7800000</v>
      </c>
      <c r="G15" s="83" t="s">
        <v>93</v>
      </c>
      <c r="H15" s="309" t="s">
        <v>194</v>
      </c>
      <c r="I15" s="19"/>
      <c r="J15" s="59"/>
    </row>
    <row r="16" spans="1:10" ht="25.5" customHeight="1">
      <c r="A16" s="62" t="s">
        <v>10</v>
      </c>
      <c r="B16" s="82" t="s">
        <v>95</v>
      </c>
      <c r="C16" s="14" t="s">
        <v>4</v>
      </c>
      <c r="D16" s="14" t="s">
        <v>54</v>
      </c>
      <c r="E16" s="220">
        <v>26000</v>
      </c>
      <c r="F16" s="17">
        <f>E16*100</f>
        <v>2600000</v>
      </c>
      <c r="G16" s="83" t="s">
        <v>93</v>
      </c>
      <c r="H16" s="311"/>
      <c r="I16" s="19"/>
      <c r="J16" s="59"/>
    </row>
    <row r="17" spans="1:10" ht="12.75">
      <c r="A17" s="316" t="s">
        <v>53</v>
      </c>
      <c r="B17" s="316"/>
      <c r="C17" s="316"/>
      <c r="D17" s="316"/>
      <c r="E17" s="316"/>
      <c r="F17" s="316"/>
      <c r="G17" s="316"/>
      <c r="H17" s="316"/>
      <c r="I17" s="19"/>
      <c r="J17" s="59"/>
    </row>
    <row r="18" spans="9:10" ht="12.75">
      <c r="I18" s="19"/>
      <c r="J18" s="59"/>
    </row>
    <row r="19" spans="1:10" ht="25.5" customHeight="1">
      <c r="A19" s="313" t="s">
        <v>34</v>
      </c>
      <c r="B19" s="325"/>
      <c r="C19" s="325"/>
      <c r="D19" s="314"/>
      <c r="E19" s="313" t="s">
        <v>106</v>
      </c>
      <c r="F19" s="325"/>
      <c r="G19" s="313" t="s">
        <v>29</v>
      </c>
      <c r="H19" s="314"/>
      <c r="J19" s="55"/>
    </row>
    <row r="20" spans="1:10" ht="31.5" customHeight="1">
      <c r="A20" s="320" t="s">
        <v>105</v>
      </c>
      <c r="B20" s="321"/>
      <c r="C20" s="321"/>
      <c r="D20" s="322"/>
      <c r="E20" s="318">
        <v>2000000</v>
      </c>
      <c r="F20" s="319"/>
      <c r="G20" s="323" t="s">
        <v>96</v>
      </c>
      <c r="H20" s="324"/>
      <c r="J20" s="55"/>
    </row>
    <row r="21" spans="1:10" ht="31.5" customHeight="1">
      <c r="A21" s="320" t="s">
        <v>107</v>
      </c>
      <c r="B21" s="321"/>
      <c r="C21" s="321"/>
      <c r="D21" s="322"/>
      <c r="E21" s="318">
        <v>2000000</v>
      </c>
      <c r="F21" s="319"/>
      <c r="G21" s="323" t="s">
        <v>96</v>
      </c>
      <c r="H21" s="324"/>
      <c r="J21" s="50"/>
    </row>
    <row r="22" spans="1:10" ht="31.5" customHeight="1">
      <c r="A22" s="320" t="s">
        <v>121</v>
      </c>
      <c r="B22" s="321"/>
      <c r="C22" s="321"/>
      <c r="D22" s="322"/>
      <c r="E22" s="318">
        <v>4700000</v>
      </c>
      <c r="F22" s="319"/>
      <c r="G22" s="323" t="s">
        <v>122</v>
      </c>
      <c r="H22" s="324"/>
      <c r="J22" s="50"/>
    </row>
    <row r="23" spans="1:10" ht="12.75">
      <c r="A23" s="89"/>
      <c r="B23" s="89"/>
      <c r="C23" s="89"/>
      <c r="D23" s="89"/>
      <c r="E23" s="61"/>
      <c r="F23" s="61"/>
      <c r="G23" s="21"/>
      <c r="H23" s="21"/>
      <c r="J23" s="50"/>
    </row>
    <row r="24" spans="1:10" ht="12.75">
      <c r="A24" s="316" t="s">
        <v>43</v>
      </c>
      <c r="B24" s="316"/>
      <c r="C24" s="316"/>
      <c r="D24" s="316"/>
      <c r="E24" s="316"/>
      <c r="F24" s="316"/>
      <c r="G24" s="316"/>
      <c r="H24" s="316"/>
      <c r="J24" s="50"/>
    </row>
    <row r="25" spans="1:10" ht="12.75">
      <c r="A25" s="100"/>
      <c r="B25" s="210"/>
      <c r="C25" s="210"/>
      <c r="D25" s="210"/>
      <c r="E25" s="210"/>
      <c r="F25" s="210"/>
      <c r="G25" s="49"/>
      <c r="H25" s="49"/>
      <c r="J25" s="50"/>
    </row>
    <row r="26" spans="1:10" ht="14.25">
      <c r="A26" s="87" t="s">
        <v>82</v>
      </c>
      <c r="B26" s="49"/>
      <c r="C26" s="49"/>
      <c r="D26" s="49"/>
      <c r="E26" s="49"/>
      <c r="F26" s="49"/>
      <c r="G26" s="49"/>
      <c r="H26" s="49"/>
      <c r="J26" s="50"/>
    </row>
    <row r="27" spans="1:10" ht="14.25">
      <c r="A27" s="87" t="s">
        <v>83</v>
      </c>
      <c r="B27" s="49"/>
      <c r="C27" s="49"/>
      <c r="D27" s="49"/>
      <c r="E27" s="49"/>
      <c r="F27" s="49"/>
      <c r="G27" s="49"/>
      <c r="H27" s="49"/>
      <c r="J27" s="50"/>
    </row>
    <row r="28" spans="1:10" ht="12.75">
      <c r="A28" s="1"/>
      <c r="B28" s="49"/>
      <c r="C28" s="49"/>
      <c r="D28" s="49"/>
      <c r="E28" s="49"/>
      <c r="F28" s="49"/>
      <c r="G28" s="49"/>
      <c r="H28" s="49"/>
      <c r="J28" s="50"/>
    </row>
    <row r="29" spans="1:12" ht="12.75">
      <c r="A29" s="315" t="s">
        <v>44</v>
      </c>
      <c r="B29" s="315"/>
      <c r="C29" s="315"/>
      <c r="D29" s="315"/>
      <c r="J29" s="302"/>
      <c r="L29" s="15" t="s">
        <v>1</v>
      </c>
    </row>
    <row r="30" spans="1:12" ht="12.75">
      <c r="A30" s="86" t="s">
        <v>36</v>
      </c>
      <c r="J30" s="302"/>
      <c r="L30" s="15" t="s">
        <v>1</v>
      </c>
    </row>
    <row r="31" ht="12.75">
      <c r="A31" s="48"/>
    </row>
    <row r="32" ht="12.75">
      <c r="A32" s="48"/>
    </row>
  </sheetData>
  <sheetProtection/>
  <mergeCells count="27">
    <mergeCell ref="H15:H16"/>
    <mergeCell ref="E20:F20"/>
    <mergeCell ref="G13:G14"/>
    <mergeCell ref="A13:A14"/>
    <mergeCell ref="C5:G5"/>
    <mergeCell ref="C6:G6"/>
    <mergeCell ref="E13:E14"/>
    <mergeCell ref="B13:B14"/>
    <mergeCell ref="A19:D19"/>
    <mergeCell ref="A20:D20"/>
    <mergeCell ref="J29:J30"/>
    <mergeCell ref="G20:H20"/>
    <mergeCell ref="A24:H24"/>
    <mergeCell ref="A29:D29"/>
    <mergeCell ref="A21:D21"/>
    <mergeCell ref="E21:F21"/>
    <mergeCell ref="G21:H21"/>
    <mergeCell ref="A17:H17"/>
    <mergeCell ref="C13:C14"/>
    <mergeCell ref="E22:F22"/>
    <mergeCell ref="A22:D22"/>
    <mergeCell ref="G22:H22"/>
    <mergeCell ref="F13:F14"/>
    <mergeCell ref="G19:H19"/>
    <mergeCell ref="H13:H14"/>
    <mergeCell ref="D13:D14"/>
    <mergeCell ref="E19:F19"/>
  </mergeCells>
  <hyperlinks>
    <hyperlink ref="A1" location="Оглавление!A1" display="&lt;&lt; перейти к содержанию"/>
    <hyperlink ref="A30" r:id="rId1" display="http://www.adriver.ru/doc/ban/spec/spec_282.html"/>
    <hyperlink ref="A7" location="Скидки!F20" display="Скидки "/>
    <hyperlink ref="A8" location="'Шаблон заявки'!B55" display="Оформить заявку"/>
    <hyperlink ref="A26" location="Нестандарты!A1" display="Нестандартная реклама Цены и ТТ"/>
    <hyperlink ref="A27" location="Брендирование!A1" display="Брендирование Цены и ТТ"/>
  </hyperlinks>
  <printOptions/>
  <pageMargins left="0.75" right="0.75" top="1" bottom="1" header="0.5" footer="0.5"/>
  <pageSetup fitToHeight="1" fitToWidth="1" horizontalDpi="600" verticalDpi="600" orientation="landscape" paperSize="9" scale="5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4"/>
  <sheetViews>
    <sheetView zoomScalePageLayoutView="0" workbookViewId="0" topLeftCell="C25">
      <selection activeCell="E37" sqref="E37"/>
    </sheetView>
  </sheetViews>
  <sheetFormatPr defaultColWidth="35.25390625" defaultRowHeight="12.75"/>
  <cols>
    <col min="1" max="1" width="23.375" style="72" customWidth="1"/>
    <col min="2" max="2" width="28.00390625" style="72" customWidth="1"/>
    <col min="3" max="3" width="18.00390625" style="72" customWidth="1"/>
    <col min="4" max="4" width="20.875" style="72" customWidth="1"/>
    <col min="5" max="5" width="19.00390625" style="72" customWidth="1"/>
    <col min="6" max="6" width="56.625" style="72" customWidth="1"/>
    <col min="7" max="7" width="45.125" style="72" customWidth="1"/>
    <col min="8" max="16384" width="35.25390625" style="72" customWidth="1"/>
  </cols>
  <sheetData>
    <row r="1" ht="14.25">
      <c r="A1" s="86" t="s">
        <v>28</v>
      </c>
    </row>
    <row r="2" ht="14.25"/>
    <row r="3" ht="14.25"/>
    <row r="4" ht="14.25"/>
    <row r="5" ht="14.25"/>
    <row r="6" spans="1:7" ht="16.5">
      <c r="A6" s="326" t="s">
        <v>204</v>
      </c>
      <c r="B6" s="326"/>
      <c r="C6" s="326"/>
      <c r="D6" s="326"/>
      <c r="E6" s="326"/>
      <c r="F6" s="326"/>
      <c r="G6" s="55" t="s">
        <v>223</v>
      </c>
    </row>
    <row r="7" spans="1:7" ht="14.25">
      <c r="A7" s="327" t="s">
        <v>6</v>
      </c>
      <c r="B7" s="327"/>
      <c r="C7" s="327"/>
      <c r="D7" s="327"/>
      <c r="E7" s="327"/>
      <c r="F7" s="327"/>
      <c r="G7" s="55" t="s">
        <v>220</v>
      </c>
    </row>
    <row r="8" ht="14.25">
      <c r="G8" s="55" t="s">
        <v>221</v>
      </c>
    </row>
    <row r="9" ht="14.25">
      <c r="G9" s="55"/>
    </row>
    <row r="10" ht="14.25">
      <c r="G10" s="1"/>
    </row>
    <row r="11" ht="14.25">
      <c r="G11" s="15" t="s">
        <v>219</v>
      </c>
    </row>
    <row r="12" ht="14.25">
      <c r="G12" s="15" t="s">
        <v>222</v>
      </c>
    </row>
    <row r="13" ht="14.25">
      <c r="G13" s="1"/>
    </row>
    <row r="14" ht="14.25">
      <c r="G14" s="1"/>
    </row>
    <row r="15" spans="1:7" ht="38.25">
      <c r="A15" s="298" t="s">
        <v>57</v>
      </c>
      <c r="B15" s="298" t="s">
        <v>58</v>
      </c>
      <c r="C15" s="298" t="s">
        <v>2</v>
      </c>
      <c r="D15" s="298" t="s">
        <v>20</v>
      </c>
      <c r="E15" s="298" t="s">
        <v>98</v>
      </c>
      <c r="F15" s="298" t="s">
        <v>59</v>
      </c>
      <c r="G15" s="298" t="s">
        <v>87</v>
      </c>
    </row>
    <row r="16" spans="1:7" s="67" customFormat="1" ht="21.75" customHeight="1">
      <c r="A16" s="303" t="s">
        <v>49</v>
      </c>
      <c r="B16" s="309" t="s">
        <v>61</v>
      </c>
      <c r="C16" s="309" t="s">
        <v>5</v>
      </c>
      <c r="D16" s="309" t="s">
        <v>145</v>
      </c>
      <c r="E16" s="214">
        <v>6000000</v>
      </c>
      <c r="F16" s="75" t="s">
        <v>63</v>
      </c>
      <c r="G16" s="306" t="s">
        <v>62</v>
      </c>
    </row>
    <row r="17" spans="1:7" s="67" customFormat="1" ht="24" customHeight="1">
      <c r="A17" s="305"/>
      <c r="B17" s="311"/>
      <c r="C17" s="311"/>
      <c r="D17" s="311"/>
      <c r="E17" s="214">
        <v>6900000</v>
      </c>
      <c r="F17" s="75" t="s">
        <v>146</v>
      </c>
      <c r="G17" s="307"/>
    </row>
    <row r="18" spans="1:7" ht="25.5">
      <c r="A18" s="66" t="s">
        <v>50</v>
      </c>
      <c r="B18" s="22" t="s">
        <v>61</v>
      </c>
      <c r="C18" s="22" t="s">
        <v>5</v>
      </c>
      <c r="D18" s="22" t="s">
        <v>84</v>
      </c>
      <c r="E18" s="214">
        <v>33000000</v>
      </c>
      <c r="F18" s="75" t="s">
        <v>63</v>
      </c>
      <c r="G18" s="213" t="s">
        <v>198</v>
      </c>
    </row>
    <row r="19" spans="1:7" ht="15">
      <c r="A19" s="204" t="s">
        <v>189</v>
      </c>
      <c r="B19" s="205" t="s">
        <v>61</v>
      </c>
      <c r="C19" s="205" t="s">
        <v>5</v>
      </c>
      <c r="D19" s="205" t="s">
        <v>84</v>
      </c>
      <c r="E19" s="214">
        <v>19500000</v>
      </c>
      <c r="F19" s="75" t="s">
        <v>89</v>
      </c>
      <c r="G19" s="74" t="s">
        <v>86</v>
      </c>
    </row>
    <row r="20" spans="1:7" ht="15">
      <c r="A20" s="79" t="s">
        <v>55</v>
      </c>
      <c r="B20" s="78" t="s">
        <v>61</v>
      </c>
      <c r="C20" s="221" t="s">
        <v>160</v>
      </c>
      <c r="D20" s="221" t="s">
        <v>161</v>
      </c>
      <c r="E20" s="214">
        <v>75000</v>
      </c>
      <c r="F20" s="75" t="s">
        <v>89</v>
      </c>
      <c r="G20" s="74" t="s">
        <v>86</v>
      </c>
    </row>
    <row r="21" spans="1:7" ht="15">
      <c r="A21" s="162" t="s">
        <v>159</v>
      </c>
      <c r="B21" s="161" t="s">
        <v>61</v>
      </c>
      <c r="C21" s="162" t="s">
        <v>160</v>
      </c>
      <c r="D21" s="164" t="s">
        <v>161</v>
      </c>
      <c r="E21" s="214">
        <v>39000</v>
      </c>
      <c r="F21" s="75" t="s">
        <v>89</v>
      </c>
      <c r="G21" s="74" t="s">
        <v>86</v>
      </c>
    </row>
    <row r="22" spans="1:7" ht="15">
      <c r="A22" s="217" t="s">
        <v>190</v>
      </c>
      <c r="B22" s="218" t="s">
        <v>61</v>
      </c>
      <c r="C22" s="217" t="s">
        <v>160</v>
      </c>
      <c r="D22" s="217" t="s">
        <v>161</v>
      </c>
      <c r="E22" s="214">
        <v>55000</v>
      </c>
      <c r="F22" s="75" t="s">
        <v>89</v>
      </c>
      <c r="G22" s="74" t="s">
        <v>86</v>
      </c>
    </row>
    <row r="23" spans="1:7" ht="15">
      <c r="A23" s="217" t="s">
        <v>167</v>
      </c>
      <c r="B23" s="218" t="s">
        <v>61</v>
      </c>
      <c r="C23" s="217" t="s">
        <v>160</v>
      </c>
      <c r="D23" s="217" t="s">
        <v>161</v>
      </c>
      <c r="E23" s="214">
        <v>55000</v>
      </c>
      <c r="F23" s="75" t="s">
        <v>89</v>
      </c>
      <c r="G23" s="74" t="s">
        <v>86</v>
      </c>
    </row>
    <row r="24" spans="1:7" ht="15">
      <c r="A24" s="217" t="s">
        <v>164</v>
      </c>
      <c r="B24" s="218" t="s">
        <v>195</v>
      </c>
      <c r="C24" s="217" t="s">
        <v>160</v>
      </c>
      <c r="D24" s="217" t="s">
        <v>199</v>
      </c>
      <c r="E24" s="214">
        <v>50000</v>
      </c>
      <c r="F24" s="75" t="s">
        <v>89</v>
      </c>
      <c r="G24" s="74" t="s">
        <v>86</v>
      </c>
    </row>
    <row r="25" spans="1:7" s="73" customFormat="1" ht="15">
      <c r="A25" s="66" t="s">
        <v>47</v>
      </c>
      <c r="B25" s="22" t="s">
        <v>61</v>
      </c>
      <c r="C25" s="22" t="s">
        <v>5</v>
      </c>
      <c r="D25" s="22" t="s">
        <v>84</v>
      </c>
      <c r="E25" s="214">
        <v>20500000</v>
      </c>
      <c r="F25" s="75" t="s">
        <v>90</v>
      </c>
      <c r="G25" s="74" t="s">
        <v>86</v>
      </c>
    </row>
    <row r="26" spans="1:7" s="73" customFormat="1" ht="15">
      <c r="A26" s="66" t="s">
        <v>51</v>
      </c>
      <c r="B26" s="22" t="s">
        <v>61</v>
      </c>
      <c r="C26" s="22" t="s">
        <v>5</v>
      </c>
      <c r="D26" s="22" t="s">
        <v>84</v>
      </c>
      <c r="E26" s="214">
        <v>16000000</v>
      </c>
      <c r="F26" s="75" t="s">
        <v>90</v>
      </c>
      <c r="G26" s="75" t="s">
        <v>86</v>
      </c>
    </row>
    <row r="27" spans="1:7" ht="36">
      <c r="A27" s="81" t="s">
        <v>94</v>
      </c>
      <c r="B27" s="80" t="s">
        <v>61</v>
      </c>
      <c r="C27" s="80" t="s">
        <v>5</v>
      </c>
      <c r="D27" s="80" t="s">
        <v>84</v>
      </c>
      <c r="E27" s="214">
        <v>16000000</v>
      </c>
      <c r="F27" s="75" t="s">
        <v>114</v>
      </c>
      <c r="G27" s="75" t="s">
        <v>100</v>
      </c>
    </row>
    <row r="28" spans="1:7" ht="30" customHeight="1">
      <c r="A28" s="98" t="s">
        <v>108</v>
      </c>
      <c r="B28" s="99" t="s">
        <v>61</v>
      </c>
      <c r="C28" s="99" t="s">
        <v>5</v>
      </c>
      <c r="D28" s="99" t="s">
        <v>84</v>
      </c>
      <c r="E28" s="214">
        <v>24000000</v>
      </c>
      <c r="F28" s="75" t="s">
        <v>110</v>
      </c>
      <c r="G28" s="75" t="s">
        <v>86</v>
      </c>
    </row>
    <row r="29" spans="1:7" ht="30" customHeight="1">
      <c r="A29" s="222" t="s">
        <v>200</v>
      </c>
      <c r="B29" s="223" t="s">
        <v>61</v>
      </c>
      <c r="C29" s="223" t="s">
        <v>5</v>
      </c>
      <c r="D29" s="223" t="s">
        <v>84</v>
      </c>
      <c r="E29" s="214">
        <v>12000000</v>
      </c>
      <c r="F29" s="75"/>
      <c r="G29" s="75" t="s">
        <v>86</v>
      </c>
    </row>
    <row r="30" spans="1:7" ht="59.25" customHeight="1">
      <c r="A30" s="126" t="s">
        <v>141</v>
      </c>
      <c r="B30" s="127" t="s">
        <v>61</v>
      </c>
      <c r="C30" s="127" t="s">
        <v>5</v>
      </c>
      <c r="D30" s="127" t="s">
        <v>84</v>
      </c>
      <c r="E30" s="214">
        <v>13000000</v>
      </c>
      <c r="F30" s="75" t="s">
        <v>143</v>
      </c>
      <c r="G30" s="75" t="s">
        <v>144</v>
      </c>
    </row>
    <row r="31" spans="1:7" ht="48">
      <c r="A31" s="303" t="s">
        <v>48</v>
      </c>
      <c r="B31" s="22" t="s">
        <v>61</v>
      </c>
      <c r="C31" s="22" t="s">
        <v>5</v>
      </c>
      <c r="D31" s="22" t="s">
        <v>85</v>
      </c>
      <c r="E31" s="214">
        <v>27000000</v>
      </c>
      <c r="F31" s="75" t="s">
        <v>91</v>
      </c>
      <c r="G31" s="74" t="s">
        <v>64</v>
      </c>
    </row>
    <row r="32" spans="1:7" ht="48">
      <c r="A32" s="305"/>
      <c r="B32" s="22" t="s">
        <v>65</v>
      </c>
      <c r="C32" s="22" t="s">
        <v>5</v>
      </c>
      <c r="D32" s="22" t="s">
        <v>85</v>
      </c>
      <c r="E32" s="214">
        <v>15500000</v>
      </c>
      <c r="F32" s="75" t="s">
        <v>66</v>
      </c>
      <c r="G32" s="75" t="s">
        <v>64</v>
      </c>
    </row>
    <row r="34" ht="15">
      <c r="A34" s="103" t="s">
        <v>192</v>
      </c>
    </row>
  </sheetData>
  <sheetProtection/>
  <mergeCells count="8">
    <mergeCell ref="G16:G17"/>
    <mergeCell ref="A31:A32"/>
    <mergeCell ref="A6:F6"/>
    <mergeCell ref="A7:F7"/>
    <mergeCell ref="A16:A17"/>
    <mergeCell ref="B16:B17"/>
    <mergeCell ref="C16:C17"/>
    <mergeCell ref="D16:D17"/>
  </mergeCells>
  <hyperlinks>
    <hyperlink ref="G18" r:id="rId1" display="http://www.reklamonstr.ua/specs.html (см. информацию по Megogo.net)"/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5"/>
  <sheetViews>
    <sheetView zoomScalePageLayoutView="0" workbookViewId="0" topLeftCell="D1">
      <selection activeCell="I33" sqref="I33"/>
    </sheetView>
  </sheetViews>
  <sheetFormatPr defaultColWidth="9.00390625" defaultRowHeight="12.75"/>
  <cols>
    <col min="1" max="1" width="21.875" style="139" customWidth="1"/>
    <col min="2" max="2" width="24.00390625" style="20" customWidth="1"/>
    <col min="3" max="3" width="19.75390625" style="139" customWidth="1"/>
    <col min="4" max="4" width="21.125" style="139" customWidth="1"/>
    <col min="5" max="5" width="23.375" style="20" customWidth="1"/>
    <col min="6" max="6" width="42.375" style="20" customWidth="1"/>
    <col min="7" max="7" width="14.375" style="139" customWidth="1"/>
    <col min="8" max="8" width="30.125" style="148" customWidth="1"/>
    <col min="9" max="9" width="55.25390625" style="20" customWidth="1"/>
    <col min="10" max="16384" width="9.125" style="20" customWidth="1"/>
  </cols>
  <sheetData>
    <row r="1" spans="1:2" ht="12.75">
      <c r="A1" s="140" t="s">
        <v>28</v>
      </c>
      <c r="B1" s="63"/>
    </row>
    <row r="2" spans="2:9" ht="12.75">
      <c r="B2" s="64"/>
      <c r="C2" s="132"/>
      <c r="D2" s="132"/>
      <c r="E2" s="64"/>
      <c r="F2" s="64"/>
      <c r="G2" s="132"/>
      <c r="H2" s="135"/>
      <c r="I2" s="64"/>
    </row>
    <row r="3" spans="1:8" ht="15">
      <c r="A3" s="334" t="s">
        <v>203</v>
      </c>
      <c r="B3" s="334"/>
      <c r="C3" s="334"/>
      <c r="D3" s="334"/>
      <c r="E3" s="334"/>
      <c r="F3" s="334"/>
      <c r="G3" s="334"/>
      <c r="H3" s="334"/>
    </row>
    <row r="4" spans="1:8" ht="12" customHeight="1">
      <c r="A4" s="335" t="s">
        <v>6</v>
      </c>
      <c r="B4" s="335"/>
      <c r="C4" s="335"/>
      <c r="D4" s="335"/>
      <c r="E4" s="335"/>
      <c r="F4" s="335"/>
      <c r="G4" s="335"/>
      <c r="H4" s="335"/>
    </row>
    <row r="5" spans="2:9" ht="28.5" customHeight="1">
      <c r="B5" s="312"/>
      <c r="C5" s="312"/>
      <c r="D5" s="312"/>
      <c r="E5" s="312"/>
      <c r="F5" s="312"/>
      <c r="G5" s="132"/>
      <c r="H5" s="135"/>
      <c r="I5" s="110"/>
    </row>
    <row r="6" spans="1:9" ht="12.75">
      <c r="A6" s="20"/>
      <c r="B6" s="118"/>
      <c r="C6" s="143"/>
      <c r="D6" s="143"/>
      <c r="E6" s="118"/>
      <c r="F6" s="118"/>
      <c r="G6" s="143"/>
      <c r="H6" s="149"/>
      <c r="I6" s="1"/>
    </row>
    <row r="7" spans="1:9" ht="12.75">
      <c r="A7" s="141" t="s">
        <v>123</v>
      </c>
      <c r="B7" s="118"/>
      <c r="C7" s="143"/>
      <c r="D7" s="143"/>
      <c r="E7" s="118"/>
      <c r="F7" s="118"/>
      <c r="G7" s="143"/>
      <c r="H7" s="149"/>
      <c r="I7" s="1"/>
    </row>
    <row r="8" spans="1:9" ht="25.5">
      <c r="A8" s="291" t="s">
        <v>129</v>
      </c>
      <c r="B8" s="292" t="s">
        <v>3</v>
      </c>
      <c r="C8" s="292" t="s">
        <v>2</v>
      </c>
      <c r="D8" s="292" t="s">
        <v>88</v>
      </c>
      <c r="E8" s="292" t="s">
        <v>40</v>
      </c>
      <c r="F8" s="292" t="s">
        <v>67</v>
      </c>
      <c r="G8" s="292" t="s">
        <v>147</v>
      </c>
      <c r="H8" s="292" t="s">
        <v>68</v>
      </c>
      <c r="I8" s="293" t="s">
        <v>60</v>
      </c>
    </row>
    <row r="9" spans="1:9" ht="151.5" customHeight="1">
      <c r="A9" s="131" t="s">
        <v>49</v>
      </c>
      <c r="B9" s="131" t="s">
        <v>123</v>
      </c>
      <c r="C9" s="129" t="s">
        <v>4</v>
      </c>
      <c r="D9" s="214">
        <v>180000</v>
      </c>
      <c r="E9" s="115" t="s">
        <v>76</v>
      </c>
      <c r="F9" s="163" t="s">
        <v>218</v>
      </c>
      <c r="G9" s="129" t="s">
        <v>148</v>
      </c>
      <c r="H9" s="90" t="s">
        <v>72</v>
      </c>
      <c r="I9" s="120" t="s">
        <v>128</v>
      </c>
    </row>
    <row r="10" spans="1:9" ht="45.75" customHeight="1">
      <c r="A10" s="303" t="s">
        <v>108</v>
      </c>
      <c r="B10" s="303" t="s">
        <v>123</v>
      </c>
      <c r="C10" s="309" t="s">
        <v>4</v>
      </c>
      <c r="D10" s="343">
        <v>160000</v>
      </c>
      <c r="E10" s="330" t="s">
        <v>76</v>
      </c>
      <c r="F10" s="309" t="s">
        <v>77</v>
      </c>
      <c r="G10" s="309" t="s">
        <v>148</v>
      </c>
      <c r="H10" s="165" t="s">
        <v>142</v>
      </c>
      <c r="I10" s="306" t="s">
        <v>224</v>
      </c>
    </row>
    <row r="11" spans="1:9" ht="51">
      <c r="A11" s="305"/>
      <c r="B11" s="305"/>
      <c r="C11" s="311"/>
      <c r="D11" s="344"/>
      <c r="E11" s="331"/>
      <c r="F11" s="311"/>
      <c r="G11" s="311"/>
      <c r="H11" s="166" t="s">
        <v>72</v>
      </c>
      <c r="I11" s="307"/>
    </row>
    <row r="12" spans="1:9" ht="39.75" customHeight="1">
      <c r="A12" s="172" t="s">
        <v>47</v>
      </c>
      <c r="B12" s="169" t="s">
        <v>123</v>
      </c>
      <c r="C12" s="173" t="s">
        <v>4</v>
      </c>
      <c r="D12" s="215">
        <v>195000</v>
      </c>
      <c r="E12" s="146" t="s">
        <v>71</v>
      </c>
      <c r="F12" s="309" t="s">
        <v>77</v>
      </c>
      <c r="G12" s="170" t="s">
        <v>148</v>
      </c>
      <c r="H12" s="340" t="s">
        <v>72</v>
      </c>
      <c r="I12" s="155" t="s">
        <v>158</v>
      </c>
    </row>
    <row r="13" spans="1:9" ht="39.75" customHeight="1">
      <c r="A13" s="172" t="s">
        <v>159</v>
      </c>
      <c r="B13" s="169" t="s">
        <v>123</v>
      </c>
      <c r="C13" s="173" t="s">
        <v>4</v>
      </c>
      <c r="D13" s="215">
        <v>175000</v>
      </c>
      <c r="E13" s="146" t="s">
        <v>71</v>
      </c>
      <c r="F13" s="310"/>
      <c r="G13" s="170" t="s">
        <v>148</v>
      </c>
      <c r="H13" s="341"/>
      <c r="I13" s="156"/>
    </row>
    <row r="14" spans="1:9" ht="39.75" customHeight="1">
      <c r="A14" s="172" t="s">
        <v>126</v>
      </c>
      <c r="B14" s="169" t="s">
        <v>123</v>
      </c>
      <c r="C14" s="173" t="s">
        <v>4</v>
      </c>
      <c r="D14" s="215">
        <v>195000</v>
      </c>
      <c r="E14" s="146" t="s">
        <v>71</v>
      </c>
      <c r="F14" s="310"/>
      <c r="G14" s="170" t="s">
        <v>148</v>
      </c>
      <c r="H14" s="341"/>
      <c r="I14" s="147" t="s">
        <v>73</v>
      </c>
    </row>
    <row r="15" spans="1:9" ht="39.75" customHeight="1">
      <c r="A15" s="172" t="s">
        <v>125</v>
      </c>
      <c r="B15" s="172" t="s">
        <v>123</v>
      </c>
      <c r="C15" s="170" t="s">
        <v>4</v>
      </c>
      <c r="D15" s="214">
        <v>195000</v>
      </c>
      <c r="E15" s="115" t="s">
        <v>71</v>
      </c>
      <c r="F15" s="310"/>
      <c r="G15" s="170" t="s">
        <v>148</v>
      </c>
      <c r="H15" s="341"/>
      <c r="I15" s="328" t="s">
        <v>196</v>
      </c>
    </row>
    <row r="16" spans="1:9" ht="39.75" customHeight="1">
      <c r="A16" s="217" t="s">
        <v>190</v>
      </c>
      <c r="B16" s="217" t="s">
        <v>123</v>
      </c>
      <c r="C16" s="218" t="s">
        <v>4</v>
      </c>
      <c r="D16" s="214">
        <v>195000</v>
      </c>
      <c r="E16" s="115" t="s">
        <v>71</v>
      </c>
      <c r="F16" s="310"/>
      <c r="G16" s="218" t="s">
        <v>148</v>
      </c>
      <c r="H16" s="341"/>
      <c r="I16" s="328"/>
    </row>
    <row r="17" spans="1:9" ht="39.75" customHeight="1">
      <c r="A17" s="217" t="s">
        <v>167</v>
      </c>
      <c r="B17" s="217" t="s">
        <v>123</v>
      </c>
      <c r="C17" s="218" t="s">
        <v>4</v>
      </c>
      <c r="D17" s="214">
        <v>195000</v>
      </c>
      <c r="E17" s="115" t="s">
        <v>71</v>
      </c>
      <c r="F17" s="311"/>
      <c r="G17" s="218" t="s">
        <v>148</v>
      </c>
      <c r="H17" s="342"/>
      <c r="I17" s="329"/>
    </row>
    <row r="18" spans="1:8" ht="12.75">
      <c r="A18" s="132"/>
      <c r="B18" s="132"/>
      <c r="C18" s="21"/>
      <c r="D18" s="69"/>
      <c r="E18" s="101"/>
      <c r="F18" s="133"/>
      <c r="G18" s="21"/>
      <c r="H18" s="70"/>
    </row>
    <row r="19" spans="1:8" ht="12.75">
      <c r="A19" s="132"/>
      <c r="B19" s="132"/>
      <c r="C19" s="21"/>
      <c r="D19" s="69"/>
      <c r="E19" s="101"/>
      <c r="F19" s="133"/>
      <c r="G19" s="21"/>
      <c r="H19" s="70"/>
    </row>
    <row r="20" spans="1:8" ht="12.75">
      <c r="A20" s="141" t="s">
        <v>124</v>
      </c>
      <c r="B20" s="132"/>
      <c r="C20" s="21"/>
      <c r="D20" s="69"/>
      <c r="E20" s="101"/>
      <c r="F20" s="133"/>
      <c r="G20" s="21"/>
      <c r="H20" s="70"/>
    </row>
    <row r="21" spans="1:9" ht="25.5">
      <c r="A21" s="291" t="s">
        <v>55</v>
      </c>
      <c r="B21" s="292" t="s">
        <v>3</v>
      </c>
      <c r="C21" s="292" t="s">
        <v>2</v>
      </c>
      <c r="D21" s="292" t="s">
        <v>150</v>
      </c>
      <c r="E21" s="292" t="s">
        <v>40</v>
      </c>
      <c r="F21" s="292" t="s">
        <v>67</v>
      </c>
      <c r="G21" s="292" t="s">
        <v>147</v>
      </c>
      <c r="H21" s="292" t="s">
        <v>68</v>
      </c>
      <c r="I21" s="294" t="s">
        <v>60</v>
      </c>
    </row>
    <row r="22" spans="1:9" ht="49.5" customHeight="1">
      <c r="A22" s="130" t="s">
        <v>55</v>
      </c>
      <c r="B22" s="106" t="s">
        <v>113</v>
      </c>
      <c r="C22" s="129" t="s">
        <v>4</v>
      </c>
      <c r="D22" s="102" t="s">
        <v>79</v>
      </c>
      <c r="E22" s="116" t="s">
        <v>74</v>
      </c>
      <c r="F22" s="117" t="s">
        <v>136</v>
      </c>
      <c r="G22" s="144" t="s">
        <v>154</v>
      </c>
      <c r="H22" s="340"/>
      <c r="I22" s="158"/>
    </row>
    <row r="23" spans="1:9" ht="49.5" customHeight="1">
      <c r="A23" s="107" t="s">
        <v>51</v>
      </c>
      <c r="B23" s="106" t="s">
        <v>113</v>
      </c>
      <c r="C23" s="134" t="s">
        <v>4</v>
      </c>
      <c r="D23" s="216">
        <v>85000</v>
      </c>
      <c r="E23" s="114" t="s">
        <v>74</v>
      </c>
      <c r="F23" s="65" t="s">
        <v>151</v>
      </c>
      <c r="G23" s="144" t="s">
        <v>154</v>
      </c>
      <c r="H23" s="341"/>
      <c r="I23" s="156" t="s">
        <v>156</v>
      </c>
    </row>
    <row r="24" spans="1:9" ht="49.5" customHeight="1">
      <c r="A24" s="109" t="s">
        <v>46</v>
      </c>
      <c r="B24" s="108" t="s">
        <v>113</v>
      </c>
      <c r="C24" s="129" t="s">
        <v>4</v>
      </c>
      <c r="D24" s="212">
        <v>55000</v>
      </c>
      <c r="E24" s="115" t="s">
        <v>74</v>
      </c>
      <c r="F24" s="77" t="s">
        <v>152</v>
      </c>
      <c r="G24" s="144" t="s">
        <v>154</v>
      </c>
      <c r="H24" s="341"/>
      <c r="I24" s="156" t="s">
        <v>75</v>
      </c>
    </row>
    <row r="25" spans="1:9" ht="49.5" customHeight="1">
      <c r="A25" s="109" t="s">
        <v>159</v>
      </c>
      <c r="B25" s="108" t="s">
        <v>113</v>
      </c>
      <c r="C25" s="161" t="s">
        <v>4</v>
      </c>
      <c r="D25" s="102" t="s">
        <v>79</v>
      </c>
      <c r="E25" s="115" t="s">
        <v>74</v>
      </c>
      <c r="F25" s="77" t="s">
        <v>162</v>
      </c>
      <c r="G25" s="144" t="s">
        <v>154</v>
      </c>
      <c r="H25" s="341"/>
      <c r="I25" s="156"/>
    </row>
    <row r="26" spans="1:9" ht="49.5" customHeight="1">
      <c r="A26" s="124" t="s">
        <v>94</v>
      </c>
      <c r="B26" s="108" t="s">
        <v>113</v>
      </c>
      <c r="C26" s="129" t="s">
        <v>4</v>
      </c>
      <c r="D26" s="102" t="s">
        <v>79</v>
      </c>
      <c r="E26" s="116" t="s">
        <v>74</v>
      </c>
      <c r="F26" s="117" t="s">
        <v>153</v>
      </c>
      <c r="G26" s="144" t="s">
        <v>154</v>
      </c>
      <c r="H26" s="341"/>
      <c r="I26" s="160" t="s">
        <v>163</v>
      </c>
    </row>
    <row r="27" spans="1:9" ht="49.5" customHeight="1">
      <c r="A27" s="209" t="s">
        <v>190</v>
      </c>
      <c r="B27" s="209" t="s">
        <v>113</v>
      </c>
      <c r="C27" s="224" t="s">
        <v>4</v>
      </c>
      <c r="D27" s="102" t="s">
        <v>79</v>
      </c>
      <c r="E27" s="116" t="s">
        <v>111</v>
      </c>
      <c r="F27" s="117" t="s">
        <v>153</v>
      </c>
      <c r="G27" s="144" t="s">
        <v>154</v>
      </c>
      <c r="H27" s="341"/>
      <c r="I27" s="160"/>
    </row>
    <row r="28" spans="1:9" ht="49.5" customHeight="1">
      <c r="A28" s="209" t="s">
        <v>167</v>
      </c>
      <c r="B28" s="209" t="s">
        <v>113</v>
      </c>
      <c r="C28" s="224" t="s">
        <v>4</v>
      </c>
      <c r="D28" s="102" t="s">
        <v>79</v>
      </c>
      <c r="E28" s="116" t="s">
        <v>111</v>
      </c>
      <c r="F28" s="117" t="s">
        <v>153</v>
      </c>
      <c r="G28" s="144" t="s">
        <v>154</v>
      </c>
      <c r="H28" s="341"/>
      <c r="I28" s="160"/>
    </row>
    <row r="29" spans="1:9" ht="51">
      <c r="A29" s="308" t="s">
        <v>47</v>
      </c>
      <c r="B29" s="108" t="s">
        <v>78</v>
      </c>
      <c r="C29" s="129" t="s">
        <v>4</v>
      </c>
      <c r="D29" s="23" t="s">
        <v>79</v>
      </c>
      <c r="E29" s="113" t="s">
        <v>111</v>
      </c>
      <c r="F29" s="136" t="s">
        <v>119</v>
      </c>
      <c r="G29" s="144" t="s">
        <v>154</v>
      </c>
      <c r="H29" s="342"/>
      <c r="I29" s="157"/>
    </row>
    <row r="30" spans="1:9" ht="43.5" customHeight="1">
      <c r="A30" s="308"/>
      <c r="B30" s="108" t="s">
        <v>132</v>
      </c>
      <c r="C30" s="309" t="s">
        <v>5</v>
      </c>
      <c r="D30" s="214">
        <v>2600000</v>
      </c>
      <c r="E30" s="113" t="s">
        <v>31</v>
      </c>
      <c r="F30" s="336" t="s">
        <v>80</v>
      </c>
      <c r="G30" s="144" t="s">
        <v>154</v>
      </c>
      <c r="H30" s="339"/>
      <c r="I30" s="332" t="s">
        <v>81</v>
      </c>
    </row>
    <row r="31" spans="1:9" ht="43.5" customHeight="1">
      <c r="A31" s="308"/>
      <c r="B31" s="108" t="s">
        <v>133</v>
      </c>
      <c r="C31" s="310"/>
      <c r="D31" s="214">
        <v>3900000</v>
      </c>
      <c r="E31" s="113" t="s">
        <v>31</v>
      </c>
      <c r="F31" s="337"/>
      <c r="G31" s="144" t="s">
        <v>154</v>
      </c>
      <c r="H31" s="339"/>
      <c r="I31" s="332"/>
    </row>
    <row r="32" spans="1:9" ht="57" customHeight="1">
      <c r="A32" s="308"/>
      <c r="B32" s="108" t="s">
        <v>134</v>
      </c>
      <c r="C32" s="311"/>
      <c r="D32" s="214">
        <v>4900000</v>
      </c>
      <c r="E32" s="113" t="s">
        <v>31</v>
      </c>
      <c r="F32" s="338"/>
      <c r="G32" s="144" t="s">
        <v>154</v>
      </c>
      <c r="H32" s="339"/>
      <c r="I32" s="333"/>
    </row>
    <row r="33" spans="1:9" ht="90" customHeight="1">
      <c r="A33" s="131" t="s">
        <v>108</v>
      </c>
      <c r="B33" s="131" t="s">
        <v>78</v>
      </c>
      <c r="C33" s="129" t="s">
        <v>4</v>
      </c>
      <c r="D33" s="68" t="s">
        <v>79</v>
      </c>
      <c r="E33" s="116" t="s">
        <v>74</v>
      </c>
      <c r="F33" s="77" t="s">
        <v>112</v>
      </c>
      <c r="G33" s="144" t="s">
        <v>154</v>
      </c>
      <c r="H33" s="154"/>
      <c r="I33" s="75" t="s">
        <v>225</v>
      </c>
    </row>
    <row r="34" spans="1:9" ht="12.75">
      <c r="A34" s="132"/>
      <c r="B34" s="132"/>
      <c r="C34" s="21"/>
      <c r="D34" s="69"/>
      <c r="E34" s="119"/>
      <c r="F34" s="71"/>
      <c r="G34" s="21"/>
      <c r="H34" s="70"/>
      <c r="I34" s="71"/>
    </row>
    <row r="35" ht="12.75">
      <c r="A35" s="20"/>
    </row>
    <row r="36" spans="1:8" ht="12.75">
      <c r="A36" s="141" t="s">
        <v>130</v>
      </c>
      <c r="B36" s="132"/>
      <c r="C36" s="21"/>
      <c r="D36" s="69"/>
      <c r="E36" s="101"/>
      <c r="F36" s="133"/>
      <c r="G36" s="21"/>
      <c r="H36" s="70"/>
    </row>
    <row r="37" spans="1:9" ht="25.5">
      <c r="A37" s="295" t="s">
        <v>129</v>
      </c>
      <c r="B37" s="296" t="s">
        <v>3</v>
      </c>
      <c r="C37" s="296" t="s">
        <v>2</v>
      </c>
      <c r="D37" s="296" t="s">
        <v>88</v>
      </c>
      <c r="E37" s="296" t="s">
        <v>40</v>
      </c>
      <c r="F37" s="295" t="s">
        <v>67</v>
      </c>
      <c r="G37" s="292" t="s">
        <v>147</v>
      </c>
      <c r="H37" s="297" t="s">
        <v>68</v>
      </c>
      <c r="I37" s="295" t="s">
        <v>60</v>
      </c>
    </row>
    <row r="38" spans="1:9" ht="49.5" customHeight="1">
      <c r="A38" s="104" t="s">
        <v>47</v>
      </c>
      <c r="B38" s="137" t="s">
        <v>130</v>
      </c>
      <c r="C38" s="138" t="s">
        <v>4</v>
      </c>
      <c r="D38" s="219">
        <v>155000</v>
      </c>
      <c r="E38" s="345" t="s">
        <v>71</v>
      </c>
      <c r="F38" s="348" t="s">
        <v>127</v>
      </c>
      <c r="G38" s="138" t="s">
        <v>148</v>
      </c>
      <c r="H38" s="349" t="s">
        <v>69</v>
      </c>
      <c r="I38" s="159" t="s">
        <v>157</v>
      </c>
    </row>
    <row r="39" spans="1:9" ht="49.5" customHeight="1">
      <c r="A39" s="105" t="s">
        <v>126</v>
      </c>
      <c r="B39" s="137" t="s">
        <v>130</v>
      </c>
      <c r="C39" s="138" t="s">
        <v>4</v>
      </c>
      <c r="D39" s="219">
        <v>155000</v>
      </c>
      <c r="E39" s="346"/>
      <c r="F39" s="310"/>
      <c r="G39" s="138" t="s">
        <v>148</v>
      </c>
      <c r="H39" s="350"/>
      <c r="I39" s="147" t="s">
        <v>70</v>
      </c>
    </row>
    <row r="40" spans="1:9" ht="49.5" customHeight="1">
      <c r="A40" s="172" t="s">
        <v>125</v>
      </c>
      <c r="B40" s="172" t="s">
        <v>130</v>
      </c>
      <c r="C40" s="138" t="s">
        <v>4</v>
      </c>
      <c r="D40" s="219">
        <v>155000</v>
      </c>
      <c r="E40" s="346"/>
      <c r="F40" s="310"/>
      <c r="G40" s="138" t="s">
        <v>148</v>
      </c>
      <c r="H40" s="350"/>
      <c r="I40" s="328" t="s">
        <v>197</v>
      </c>
    </row>
    <row r="41" spans="1:9" ht="49.5" customHeight="1">
      <c r="A41" s="171" t="s">
        <v>159</v>
      </c>
      <c r="B41" s="171" t="s">
        <v>130</v>
      </c>
      <c r="C41" s="170" t="s">
        <v>4</v>
      </c>
      <c r="D41" s="214">
        <v>140000</v>
      </c>
      <c r="E41" s="346"/>
      <c r="F41" s="310"/>
      <c r="G41" s="145" t="s">
        <v>148</v>
      </c>
      <c r="H41" s="350"/>
      <c r="I41" s="328"/>
    </row>
    <row r="42" spans="1:9" ht="49.5" customHeight="1">
      <c r="A42" s="217" t="s">
        <v>190</v>
      </c>
      <c r="B42" s="217" t="s">
        <v>130</v>
      </c>
      <c r="C42" s="218" t="s">
        <v>4</v>
      </c>
      <c r="D42" s="214">
        <v>155000</v>
      </c>
      <c r="E42" s="346"/>
      <c r="F42" s="310"/>
      <c r="G42" s="218" t="s">
        <v>148</v>
      </c>
      <c r="H42" s="350"/>
      <c r="I42" s="328"/>
    </row>
    <row r="43" spans="1:9" ht="49.5" customHeight="1">
      <c r="A43" s="217" t="s">
        <v>167</v>
      </c>
      <c r="B43" s="217" t="s">
        <v>130</v>
      </c>
      <c r="C43" s="218" t="s">
        <v>4</v>
      </c>
      <c r="D43" s="214">
        <v>155000</v>
      </c>
      <c r="E43" s="347"/>
      <c r="F43" s="311"/>
      <c r="G43" s="218" t="s">
        <v>148</v>
      </c>
      <c r="H43" s="351"/>
      <c r="I43" s="329"/>
    </row>
    <row r="44" spans="1:9" ht="12.75">
      <c r="A44" s="132"/>
      <c r="B44" s="132"/>
      <c r="C44" s="21"/>
      <c r="D44" s="111"/>
      <c r="E44" s="112"/>
      <c r="F44" s="133"/>
      <c r="G44" s="21"/>
      <c r="H44" s="150"/>
      <c r="I44" s="142"/>
    </row>
    <row r="45" ht="12.75">
      <c r="A45" s="20"/>
    </row>
    <row r="46" spans="1:8" ht="12.75">
      <c r="A46" s="141" t="s">
        <v>149</v>
      </c>
      <c r="B46" s="132"/>
      <c r="C46" s="21"/>
      <c r="D46" s="69"/>
      <c r="E46" s="101"/>
      <c r="F46" s="133"/>
      <c r="G46" s="21"/>
      <c r="H46" s="70"/>
    </row>
    <row r="47" spans="1:9" ht="25.5">
      <c r="A47" s="295" t="s">
        <v>129</v>
      </c>
      <c r="B47" s="296" t="s">
        <v>3</v>
      </c>
      <c r="C47" s="296" t="s">
        <v>2</v>
      </c>
      <c r="D47" s="296" t="s">
        <v>155</v>
      </c>
      <c r="E47" s="296" t="s">
        <v>40</v>
      </c>
      <c r="F47" s="295" t="s">
        <v>67</v>
      </c>
      <c r="G47" s="292" t="s">
        <v>147</v>
      </c>
      <c r="H47" s="297" t="s">
        <v>68</v>
      </c>
      <c r="I47" s="295" t="s">
        <v>60</v>
      </c>
    </row>
    <row r="48" spans="1:9" ht="40.5" customHeight="1">
      <c r="A48" s="303" t="s">
        <v>55</v>
      </c>
      <c r="B48" s="131" t="s">
        <v>138</v>
      </c>
      <c r="C48" s="129" t="s">
        <v>115</v>
      </c>
      <c r="D48" s="214">
        <v>13000000</v>
      </c>
      <c r="E48" s="115" t="s">
        <v>101</v>
      </c>
      <c r="F48" s="136" t="s">
        <v>118</v>
      </c>
      <c r="G48" s="129" t="s">
        <v>148</v>
      </c>
      <c r="H48" s="151"/>
      <c r="I48" s="88" t="s">
        <v>117</v>
      </c>
    </row>
    <row r="49" spans="1:9" ht="36.75" customHeight="1">
      <c r="A49" s="304"/>
      <c r="B49" s="131" t="s">
        <v>169</v>
      </c>
      <c r="C49" s="129" t="s">
        <v>115</v>
      </c>
      <c r="D49" s="214">
        <v>16000000</v>
      </c>
      <c r="E49" s="115" t="s">
        <v>101</v>
      </c>
      <c r="F49" s="136" t="s">
        <v>102</v>
      </c>
      <c r="G49" s="129" t="s">
        <v>148</v>
      </c>
      <c r="H49" s="152"/>
      <c r="I49" s="88" t="s">
        <v>116</v>
      </c>
    </row>
    <row r="50" spans="1:9" ht="26.25" customHeight="1">
      <c r="A50" s="305"/>
      <c r="B50" s="131" t="s">
        <v>139</v>
      </c>
      <c r="C50" s="129" t="s">
        <v>115</v>
      </c>
      <c r="D50" s="214">
        <v>23000000</v>
      </c>
      <c r="E50" s="115" t="s">
        <v>101</v>
      </c>
      <c r="F50" s="136" t="s">
        <v>103</v>
      </c>
      <c r="G50" s="129" t="s">
        <v>148</v>
      </c>
      <c r="H50" s="152"/>
      <c r="I50" s="88" t="s">
        <v>104</v>
      </c>
    </row>
    <row r="51" spans="1:9" ht="37.5" customHeight="1">
      <c r="A51" s="130" t="s">
        <v>47</v>
      </c>
      <c r="B51" s="131" t="s">
        <v>135</v>
      </c>
      <c r="C51" s="129" t="s">
        <v>115</v>
      </c>
      <c r="D51" s="214">
        <v>7200000</v>
      </c>
      <c r="E51" s="113" t="s">
        <v>31</v>
      </c>
      <c r="F51" s="125" t="s">
        <v>137</v>
      </c>
      <c r="G51" s="129" t="s">
        <v>148</v>
      </c>
      <c r="H51" s="153"/>
      <c r="I51" s="125"/>
    </row>
    <row r="52" spans="1:9" ht="25.5">
      <c r="A52" s="131" t="s">
        <v>94</v>
      </c>
      <c r="B52" s="131" t="s">
        <v>135</v>
      </c>
      <c r="C52" s="129" t="s">
        <v>115</v>
      </c>
      <c r="D52" s="214">
        <v>2600000</v>
      </c>
      <c r="E52" s="116" t="s">
        <v>101</v>
      </c>
      <c r="F52" s="77" t="s">
        <v>120</v>
      </c>
      <c r="G52" s="129" t="s">
        <v>148</v>
      </c>
      <c r="H52" s="151"/>
      <c r="I52" s="77" t="s">
        <v>140</v>
      </c>
    </row>
    <row r="53" ht="21" customHeight="1"/>
    <row r="54" ht="12.75">
      <c r="A54" s="20"/>
    </row>
    <row r="55" ht="12.75">
      <c r="A55" s="20"/>
    </row>
  </sheetData>
  <sheetProtection/>
  <mergeCells count="25">
    <mergeCell ref="A48:A50"/>
    <mergeCell ref="H22:H29"/>
    <mergeCell ref="A29:A32"/>
    <mergeCell ref="H12:H17"/>
    <mergeCell ref="D10:D11"/>
    <mergeCell ref="C10:C11"/>
    <mergeCell ref="E38:E43"/>
    <mergeCell ref="F38:F43"/>
    <mergeCell ref="H38:H43"/>
    <mergeCell ref="A3:H3"/>
    <mergeCell ref="A4:H4"/>
    <mergeCell ref="B5:F5"/>
    <mergeCell ref="C30:C32"/>
    <mergeCell ref="F30:F32"/>
    <mergeCell ref="H30:H32"/>
    <mergeCell ref="B10:B11"/>
    <mergeCell ref="A10:A11"/>
    <mergeCell ref="I40:I43"/>
    <mergeCell ref="I10:I11"/>
    <mergeCell ref="G10:G11"/>
    <mergeCell ref="F10:F11"/>
    <mergeCell ref="E10:E11"/>
    <mergeCell ref="F12:F17"/>
    <mergeCell ref="I30:I32"/>
    <mergeCell ref="I15:I17"/>
  </mergeCells>
  <hyperlinks>
    <hyperlink ref="A1" location="Оглавление!A1" display="&lt;&lt; перейти к содержанию"/>
    <hyperlink ref="H9" r:id="rId1" display="http://vi-minsk.com/advertising_campaign/docs/internet/example_full_screen.php"/>
    <hyperlink ref="I23" r:id="rId2" display="http://www.adriver.ru/doc/ban/spec/spec_604.html"/>
    <hyperlink ref="I39" r:id="rId3" display="http://vi-minsk.com/advertising_campaign/docs/internet/rich_media.php"/>
    <hyperlink ref="H38" r:id="rId4" display="http://vi-minsk.com/advertising_campaign/docs/internet/example_rich_media.php"/>
    <hyperlink ref="I24" r:id="rId5" display="http://vi-minsk.com/advertising_campaign/docs/internet/screenglide.php"/>
    <hyperlink ref="I38" r:id="rId6" display="http://www.adriver.ru/doc/ban/spec/spec_554.html"/>
    <hyperlink ref="I12" r:id="rId7" display="http://www.adriver.ru/doc/ban/spec/spec_569.html"/>
    <hyperlink ref="H11" r:id="rId8" display="http://vi-minsk.com/advertising_campaign/docs/internet/example_full_screen.php"/>
    <hyperlink ref="H12" r:id="rId9" display="http://vi-minsk.com/advertising_campaign/docs/internet/example_full_screen.php"/>
    <hyperlink ref="I14" r:id="rId10" display="http://vi-minsk.com/advertising_campaign/docs/internet/full_screen.php"/>
  </hyperlink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31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28"/>
  <sheetViews>
    <sheetView zoomScale="115" zoomScaleNormal="115" zoomScalePageLayoutView="0" workbookViewId="0" topLeftCell="A1">
      <selection activeCell="A3" sqref="A3:IV3"/>
    </sheetView>
  </sheetViews>
  <sheetFormatPr defaultColWidth="9.00390625" defaultRowHeight="12.75"/>
  <cols>
    <col min="1" max="1" width="18.00390625" style="244" customWidth="1"/>
    <col min="2" max="2" width="17.375" style="244" customWidth="1"/>
    <col min="3" max="3" width="18.125" style="244" customWidth="1"/>
    <col min="4" max="4" width="20.125" style="244" customWidth="1"/>
    <col min="5" max="5" width="15.375" style="244" customWidth="1"/>
    <col min="6" max="6" width="14.875" style="244" customWidth="1"/>
    <col min="7" max="7" width="15.375" style="244" customWidth="1"/>
    <col min="8" max="8" width="14.625" style="244" customWidth="1"/>
    <col min="9" max="9" width="13.00390625" style="244" customWidth="1"/>
    <col min="10" max="17" width="12.625" style="244" customWidth="1"/>
    <col min="18" max="18" width="11.375" style="244" bestFit="1" customWidth="1"/>
    <col min="19" max="16384" width="9.125" style="244" customWidth="1"/>
  </cols>
  <sheetData>
    <row r="1" ht="12">
      <c r="A1" s="243" t="s">
        <v>28</v>
      </c>
    </row>
    <row r="3" spans="1:17" ht="17.25" customHeight="1">
      <c r="A3" s="352" t="s">
        <v>202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245"/>
      <c r="Q3" s="245"/>
    </row>
    <row r="4" spans="1:17" ht="12.75">
      <c r="A4" s="299" t="s">
        <v>214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46"/>
      <c r="Q4" s="246"/>
    </row>
    <row r="5" spans="1:16" ht="12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5" ht="75" customHeight="1">
      <c r="A6" s="287" t="s">
        <v>45</v>
      </c>
      <c r="B6" s="288" t="s">
        <v>201</v>
      </c>
      <c r="C6" s="288" t="s">
        <v>216</v>
      </c>
      <c r="D6" s="288" t="s">
        <v>109</v>
      </c>
      <c r="E6" s="289" t="s">
        <v>191</v>
      </c>
      <c r="F6" s="289" t="s">
        <v>46</v>
      </c>
      <c r="G6" s="289" t="s">
        <v>55</v>
      </c>
      <c r="H6" s="289" t="s">
        <v>159</v>
      </c>
      <c r="I6" s="289" t="s">
        <v>47</v>
      </c>
      <c r="J6" s="288" t="s">
        <v>94</v>
      </c>
      <c r="K6" s="289" t="s">
        <v>48</v>
      </c>
      <c r="L6" s="288" t="s">
        <v>215</v>
      </c>
      <c r="M6" s="288" t="s">
        <v>141</v>
      </c>
      <c r="N6" s="288" t="s">
        <v>165</v>
      </c>
      <c r="O6" s="290" t="s">
        <v>200</v>
      </c>
    </row>
    <row r="7" spans="1:15" s="253" customFormat="1" ht="20.25" customHeight="1">
      <c r="A7" s="248">
        <v>0.05</v>
      </c>
      <c r="B7" s="249" t="s">
        <v>205</v>
      </c>
      <c r="C7" s="249">
        <v>35000000</v>
      </c>
      <c r="D7" s="250">
        <v>18000000</v>
      </c>
      <c r="E7" s="249">
        <v>3900000</v>
      </c>
      <c r="F7" s="249">
        <v>6500000</v>
      </c>
      <c r="G7" s="250">
        <v>10500000</v>
      </c>
      <c r="H7" s="250">
        <v>7000000</v>
      </c>
      <c r="I7" s="250">
        <v>3300000</v>
      </c>
      <c r="J7" s="250">
        <v>5900000</v>
      </c>
      <c r="K7" s="250">
        <v>5900000</v>
      </c>
      <c r="L7" s="250">
        <v>5900000</v>
      </c>
      <c r="M7" s="250">
        <v>5200000</v>
      </c>
      <c r="N7" s="251">
        <v>20000000</v>
      </c>
      <c r="O7" s="252">
        <v>6000000</v>
      </c>
    </row>
    <row r="8" spans="1:15" s="253" customFormat="1" ht="20.25" customHeight="1">
      <c r="A8" s="248">
        <v>0.08</v>
      </c>
      <c r="B8" s="249">
        <v>42750000</v>
      </c>
      <c r="C8" s="249">
        <v>50000000</v>
      </c>
      <c r="D8" s="250">
        <v>25500000</v>
      </c>
      <c r="E8" s="249">
        <v>6500000</v>
      </c>
      <c r="F8" s="249"/>
      <c r="G8" s="250">
        <v>17000000</v>
      </c>
      <c r="H8" s="250">
        <v>10500000</v>
      </c>
      <c r="I8" s="250"/>
      <c r="J8" s="250"/>
      <c r="K8" s="250"/>
      <c r="L8" s="250"/>
      <c r="M8" s="250"/>
      <c r="N8" s="254"/>
      <c r="O8" s="255"/>
    </row>
    <row r="9" spans="1:15" s="253" customFormat="1" ht="20.25" customHeight="1">
      <c r="A9" s="248">
        <v>0.1</v>
      </c>
      <c r="B9" s="249">
        <v>57000000</v>
      </c>
      <c r="C9" s="249">
        <v>70000000</v>
      </c>
      <c r="D9" s="250">
        <v>34500000</v>
      </c>
      <c r="E9" s="249">
        <v>8200000</v>
      </c>
      <c r="F9" s="249">
        <v>14000000</v>
      </c>
      <c r="G9" s="250">
        <v>22000000</v>
      </c>
      <c r="H9" s="250">
        <v>14500000</v>
      </c>
      <c r="I9" s="250">
        <v>6500000</v>
      </c>
      <c r="J9" s="250">
        <v>11700000</v>
      </c>
      <c r="K9" s="250">
        <v>7800000</v>
      </c>
      <c r="L9" s="250">
        <v>7800000</v>
      </c>
      <c r="M9" s="250">
        <v>10400000</v>
      </c>
      <c r="N9" s="251">
        <v>40000000</v>
      </c>
      <c r="O9" s="252">
        <v>12000000</v>
      </c>
    </row>
    <row r="10" spans="1:15" s="253" customFormat="1" ht="20.25" customHeight="1">
      <c r="A10" s="248">
        <v>0.12</v>
      </c>
      <c r="B10" s="249">
        <v>71250000</v>
      </c>
      <c r="C10" s="249">
        <v>110000000</v>
      </c>
      <c r="D10" s="250">
        <v>46500000</v>
      </c>
      <c r="E10" s="249">
        <v>9800000</v>
      </c>
      <c r="F10" s="249"/>
      <c r="G10" s="250">
        <v>28500000</v>
      </c>
      <c r="H10" s="250">
        <v>18000000</v>
      </c>
      <c r="I10" s="250">
        <v>9100000</v>
      </c>
      <c r="J10" s="250"/>
      <c r="K10" s="250">
        <v>10400000</v>
      </c>
      <c r="L10" s="250">
        <v>9800000</v>
      </c>
      <c r="M10" s="250"/>
      <c r="N10" s="251"/>
      <c r="O10" s="252"/>
    </row>
    <row r="11" spans="1:15" s="253" customFormat="1" ht="20.25" customHeight="1">
      <c r="A11" s="248">
        <v>0.14</v>
      </c>
      <c r="B11" s="249">
        <v>85500000</v>
      </c>
      <c r="C11" s="249"/>
      <c r="D11" s="250"/>
      <c r="E11" s="249">
        <v>13000000</v>
      </c>
      <c r="F11" s="249"/>
      <c r="G11" s="250"/>
      <c r="H11" s="250"/>
      <c r="I11" s="250"/>
      <c r="J11" s="250"/>
      <c r="K11" s="250"/>
      <c r="L11" s="250"/>
      <c r="M11" s="250"/>
      <c r="N11" s="251"/>
      <c r="O11" s="252"/>
    </row>
    <row r="12" spans="1:15" s="253" customFormat="1" ht="20.25" customHeight="1">
      <c r="A12" s="248">
        <v>0.15</v>
      </c>
      <c r="B12" s="249">
        <v>114000000</v>
      </c>
      <c r="C12" s="249">
        <v>130000000</v>
      </c>
      <c r="D12" s="250">
        <v>57000000</v>
      </c>
      <c r="E12" s="249">
        <v>16300000</v>
      </c>
      <c r="F12" s="249">
        <v>32000000</v>
      </c>
      <c r="G12" s="250">
        <v>38000000</v>
      </c>
      <c r="H12" s="250">
        <v>22000000</v>
      </c>
      <c r="I12" s="250">
        <v>12000000</v>
      </c>
      <c r="J12" s="250">
        <v>20200000</v>
      </c>
      <c r="K12" s="250">
        <v>13000000</v>
      </c>
      <c r="L12" s="250">
        <v>13700000</v>
      </c>
      <c r="M12" s="250">
        <v>20800000</v>
      </c>
      <c r="N12" s="251">
        <v>50000000</v>
      </c>
      <c r="O12" s="252">
        <v>20000000</v>
      </c>
    </row>
    <row r="13" spans="1:15" s="253" customFormat="1" ht="20.25" customHeight="1">
      <c r="A13" s="248">
        <v>0.16</v>
      </c>
      <c r="B13" s="249">
        <v>142500000</v>
      </c>
      <c r="C13" s="249"/>
      <c r="D13" s="250"/>
      <c r="E13" s="249">
        <v>21200000</v>
      </c>
      <c r="F13" s="249"/>
      <c r="G13" s="250"/>
      <c r="H13" s="250"/>
      <c r="I13" s="250"/>
      <c r="J13" s="250"/>
      <c r="K13" s="250"/>
      <c r="L13" s="250"/>
      <c r="M13" s="250"/>
      <c r="N13" s="251"/>
      <c r="O13" s="252"/>
    </row>
    <row r="14" spans="1:15" s="253" customFormat="1" ht="20.25" customHeight="1">
      <c r="A14" s="248">
        <v>0.17</v>
      </c>
      <c r="B14" s="249">
        <v>171000000</v>
      </c>
      <c r="C14" s="249">
        <v>150000000</v>
      </c>
      <c r="D14" s="250">
        <v>69000000</v>
      </c>
      <c r="E14" s="249">
        <v>22800000</v>
      </c>
      <c r="F14" s="249">
        <v>43000000</v>
      </c>
      <c r="G14" s="250">
        <v>44000000</v>
      </c>
      <c r="H14" s="250">
        <v>24000000</v>
      </c>
      <c r="I14" s="250">
        <v>20000000</v>
      </c>
      <c r="J14" s="250"/>
      <c r="K14" s="250">
        <v>15000000</v>
      </c>
      <c r="L14" s="250">
        <v>15600000</v>
      </c>
      <c r="M14" s="250"/>
      <c r="N14" s="251"/>
      <c r="O14" s="252"/>
    </row>
    <row r="15" spans="1:15" s="253" customFormat="1" ht="20.25" customHeight="1">
      <c r="A15" s="248">
        <v>0.18</v>
      </c>
      <c r="B15" s="249">
        <v>190950000</v>
      </c>
      <c r="C15" s="249"/>
      <c r="D15" s="250"/>
      <c r="E15" s="249">
        <v>24400000</v>
      </c>
      <c r="F15" s="249"/>
      <c r="G15" s="250"/>
      <c r="H15" s="250"/>
      <c r="I15" s="250"/>
      <c r="J15" s="250"/>
      <c r="K15" s="250"/>
      <c r="L15" s="250"/>
      <c r="M15" s="250"/>
      <c r="N15" s="251"/>
      <c r="O15" s="252"/>
    </row>
    <row r="16" spans="1:15" s="253" customFormat="1" ht="20.25" customHeight="1">
      <c r="A16" s="248">
        <v>0.19</v>
      </c>
      <c r="B16" s="249">
        <v>242250000</v>
      </c>
      <c r="C16" s="249"/>
      <c r="D16" s="250"/>
      <c r="E16" s="249">
        <v>26000000</v>
      </c>
      <c r="F16" s="249"/>
      <c r="G16" s="250"/>
      <c r="H16" s="250"/>
      <c r="I16" s="250"/>
      <c r="J16" s="250"/>
      <c r="K16" s="250"/>
      <c r="L16" s="250"/>
      <c r="M16" s="250"/>
      <c r="N16" s="251"/>
      <c r="O16" s="252"/>
    </row>
    <row r="17" spans="1:15" s="253" customFormat="1" ht="20.25" customHeight="1">
      <c r="A17" s="256">
        <v>0.2</v>
      </c>
      <c r="B17" s="257"/>
      <c r="C17" s="257"/>
      <c r="D17" s="258">
        <v>93000000</v>
      </c>
      <c r="E17" s="249">
        <v>27700000</v>
      </c>
      <c r="F17" s="257">
        <v>75000000</v>
      </c>
      <c r="G17" s="258">
        <v>57000000</v>
      </c>
      <c r="H17" s="258">
        <v>29000000</v>
      </c>
      <c r="I17" s="258">
        <v>26000000</v>
      </c>
      <c r="J17" s="258">
        <v>30500000</v>
      </c>
      <c r="K17" s="258">
        <v>18200000</v>
      </c>
      <c r="L17" s="258">
        <v>17600000</v>
      </c>
      <c r="M17" s="258">
        <v>31200000</v>
      </c>
      <c r="N17" s="259"/>
      <c r="O17" s="260">
        <v>30000000</v>
      </c>
    </row>
    <row r="18" spans="1:15" s="253" customFormat="1" ht="12">
      <c r="A18" s="285" t="s">
        <v>217</v>
      </c>
      <c r="B18" s="284"/>
      <c r="C18" s="284"/>
      <c r="D18" s="262"/>
      <c r="E18" s="262"/>
      <c r="F18" s="284"/>
      <c r="G18" s="262"/>
      <c r="H18" s="262"/>
      <c r="I18" s="262"/>
      <c r="J18" s="262"/>
      <c r="K18" s="262"/>
      <c r="L18" s="262"/>
      <c r="M18" s="262"/>
      <c r="N18" s="266"/>
      <c r="O18" s="266"/>
    </row>
    <row r="19" spans="1:22" s="253" customFormat="1" ht="12">
      <c r="A19" s="261" t="s">
        <v>166</v>
      </c>
      <c r="B19" s="262"/>
      <c r="C19" s="262"/>
      <c r="D19" s="263"/>
      <c r="E19" s="263"/>
      <c r="F19" s="263"/>
      <c r="G19" s="264"/>
      <c r="H19" s="263"/>
      <c r="I19" s="263"/>
      <c r="J19" s="263"/>
      <c r="K19" s="263"/>
      <c r="L19" s="265"/>
      <c r="M19" s="263"/>
      <c r="N19" s="262"/>
      <c r="O19" s="262"/>
      <c r="P19" s="262"/>
      <c r="Q19" s="262"/>
      <c r="R19" s="262"/>
      <c r="S19" s="262"/>
      <c r="T19" s="262"/>
      <c r="U19" s="266"/>
      <c r="V19" s="266"/>
    </row>
    <row r="20" spans="1:22" s="253" customFormat="1" ht="12">
      <c r="A20" s="267"/>
      <c r="B20" s="265"/>
      <c r="C20" s="265"/>
      <c r="D20" s="263"/>
      <c r="E20" s="263"/>
      <c r="F20" s="263"/>
      <c r="G20" s="264"/>
      <c r="H20" s="263"/>
      <c r="I20" s="263"/>
      <c r="J20" s="263"/>
      <c r="K20" s="263"/>
      <c r="L20" s="265"/>
      <c r="M20" s="263"/>
      <c r="N20" s="262"/>
      <c r="O20" s="262"/>
      <c r="P20" s="262"/>
      <c r="Q20" s="262"/>
      <c r="R20" s="262"/>
      <c r="S20" s="262"/>
      <c r="T20" s="262"/>
      <c r="U20" s="266"/>
      <c r="V20" s="266"/>
    </row>
    <row r="21" spans="9:17" ht="12">
      <c r="I21" s="268"/>
      <c r="J21" s="268"/>
      <c r="K21" s="269"/>
      <c r="L21" s="270"/>
      <c r="M21" s="271"/>
      <c r="N21" s="272"/>
      <c r="O21" s="271"/>
      <c r="P21" s="273"/>
      <c r="Q21" s="274"/>
    </row>
    <row r="22" spans="11:17" ht="12">
      <c r="K22" s="267"/>
      <c r="L22" s="275"/>
      <c r="M22" s="276"/>
      <c r="N22" s="276"/>
      <c r="O22" s="277"/>
      <c r="P22" s="278"/>
      <c r="Q22" s="279"/>
    </row>
    <row r="23" spans="4:17" ht="12.75" customHeight="1">
      <c r="D23" s="280"/>
      <c r="E23" s="280"/>
      <c r="F23" s="281"/>
      <c r="G23" s="281"/>
      <c r="H23" s="281"/>
      <c r="I23" s="282"/>
      <c r="J23" s="282"/>
      <c r="K23" s="267"/>
      <c r="L23" s="275"/>
      <c r="M23" s="276"/>
      <c r="N23" s="276"/>
      <c r="O23" s="277"/>
      <c r="P23" s="278"/>
      <c r="Q23" s="279"/>
    </row>
    <row r="24" spans="12:17" ht="12">
      <c r="L24" s="283"/>
      <c r="M24" s="283"/>
      <c r="N24" s="283"/>
      <c r="O24" s="283"/>
      <c r="P24" s="283"/>
      <c r="Q24" s="283"/>
    </row>
    <row r="25" spans="12:17" ht="12">
      <c r="L25" s="283"/>
      <c r="M25" s="283"/>
      <c r="N25" s="283"/>
      <c r="O25" s="283"/>
      <c r="P25" s="283"/>
      <c r="Q25" s="283"/>
    </row>
    <row r="26" spans="12:17" ht="12">
      <c r="L26" s="283"/>
      <c r="M26" s="283"/>
      <c r="N26" s="283"/>
      <c r="O26" s="283"/>
      <c r="P26" s="283"/>
      <c r="Q26" s="283"/>
    </row>
    <row r="27" spans="12:17" ht="12">
      <c r="L27" s="283"/>
      <c r="M27" s="283"/>
      <c r="N27" s="283"/>
      <c r="O27" s="283"/>
      <c r="P27" s="283"/>
      <c r="Q27" s="283"/>
    </row>
    <row r="28" spans="12:17" ht="12">
      <c r="L28" s="283"/>
      <c r="M28" s="283"/>
      <c r="N28" s="283"/>
      <c r="O28" s="283"/>
      <c r="P28" s="283"/>
      <c r="Q28" s="283"/>
    </row>
  </sheetData>
  <sheetProtection/>
  <mergeCells count="2">
    <mergeCell ref="A4:O4"/>
    <mergeCell ref="A3:O3"/>
  </mergeCells>
  <hyperlinks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zoomScale="80" zoomScaleNormal="80" zoomScalePageLayoutView="0" workbookViewId="0" topLeftCell="A10">
      <selection activeCell="A4" sqref="A4"/>
    </sheetView>
  </sheetViews>
  <sheetFormatPr defaultColWidth="9.00390625" defaultRowHeight="12.75"/>
  <cols>
    <col min="1" max="1" width="29.375" style="97" customWidth="1"/>
    <col min="2" max="3" width="19.125" style="13" customWidth="1"/>
    <col min="4" max="4" width="36.625" style="13" customWidth="1"/>
    <col min="5" max="5" width="17.625" style="232" customWidth="1"/>
    <col min="6" max="6" width="21.00390625" style="13" customWidth="1"/>
    <col min="7" max="7" width="15.375" style="13" customWidth="1"/>
    <col min="8" max="8" width="18.75390625" style="13" customWidth="1"/>
    <col min="9" max="9" width="12.625" style="13" customWidth="1"/>
    <col min="10" max="10" width="17.125" style="13" customWidth="1"/>
    <col min="11" max="11" width="18.25390625" style="13" customWidth="1"/>
    <col min="12" max="12" width="15.75390625" style="13" customWidth="1"/>
    <col min="13" max="13" width="17.625" style="13" customWidth="1"/>
    <col min="14" max="14" width="15.75390625" style="13" customWidth="1"/>
    <col min="15" max="15" width="12.25390625" style="13" bestFit="1" customWidth="1"/>
    <col min="16" max="16" width="10.75390625" style="13" bestFit="1" customWidth="1"/>
    <col min="17" max="17" width="10.125" style="13" bestFit="1" customWidth="1"/>
    <col min="18" max="16384" width="9.125" style="13" customWidth="1"/>
  </cols>
  <sheetData>
    <row r="1" spans="1:14" ht="27" customHeight="1">
      <c r="A1" s="96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2"/>
      <c r="N1" s="2"/>
    </row>
    <row r="2" spans="1:16" ht="27" customHeight="1">
      <c r="A2" s="234" t="s">
        <v>208</v>
      </c>
      <c r="B2" s="25"/>
      <c r="C2" s="25"/>
      <c r="P2" s="24"/>
    </row>
    <row r="3" spans="1:16" s="11" customFormat="1" ht="52.5" customHeight="1">
      <c r="A3" s="228" t="s">
        <v>206</v>
      </c>
      <c r="B3" s="91" t="s">
        <v>37</v>
      </c>
      <c r="C3" s="91" t="s">
        <v>38</v>
      </c>
      <c r="D3" s="91" t="s">
        <v>207</v>
      </c>
      <c r="E3" s="91" t="s">
        <v>11</v>
      </c>
      <c r="F3" s="91" t="s">
        <v>12</v>
      </c>
      <c r="G3" s="91" t="s">
        <v>168</v>
      </c>
      <c r="H3" s="92" t="s">
        <v>56</v>
      </c>
      <c r="I3" s="92" t="s">
        <v>40</v>
      </c>
      <c r="J3" s="92" t="s">
        <v>13</v>
      </c>
      <c r="K3" s="92" t="s">
        <v>14</v>
      </c>
      <c r="L3" s="93" t="s">
        <v>15</v>
      </c>
      <c r="M3" s="94" t="s">
        <v>16</v>
      </c>
      <c r="P3" s="5"/>
    </row>
    <row r="4" spans="1:13" ht="39" customHeight="1">
      <c r="A4" s="233"/>
      <c r="B4" s="3"/>
      <c r="C4" s="3"/>
      <c r="D4" s="4" t="s">
        <v>210</v>
      </c>
      <c r="E4" s="3"/>
      <c r="F4" s="29"/>
      <c r="G4" s="29"/>
      <c r="H4" s="30"/>
      <c r="I4" s="3"/>
      <c r="J4" s="31"/>
      <c r="K4" s="3"/>
      <c r="L4" s="229"/>
      <c r="M4" s="32">
        <f>F4*G4*H4/1000*L4</f>
        <v>0</v>
      </c>
    </row>
    <row r="5" spans="2:15" ht="15">
      <c r="B5" s="286"/>
      <c r="C5" s="8"/>
      <c r="D5" s="5"/>
      <c r="E5" s="5"/>
      <c r="F5" s="6"/>
      <c r="G5" s="6"/>
      <c r="H5" s="7"/>
      <c r="I5" s="7"/>
      <c r="J5" s="225"/>
      <c r="K5" s="236" t="s">
        <v>17</v>
      </c>
      <c r="L5" s="33"/>
      <c r="M5" s="34">
        <f>SUM(M4:M4)</f>
        <v>0</v>
      </c>
      <c r="O5" s="24"/>
    </row>
    <row r="6" spans="2:15" ht="15">
      <c r="B6" s="5"/>
      <c r="C6" s="5"/>
      <c r="D6" s="5"/>
      <c r="E6" s="5"/>
      <c r="F6" s="6"/>
      <c r="G6" s="6"/>
      <c r="H6" s="7"/>
      <c r="I6" s="7"/>
      <c r="J6" s="235"/>
      <c r="K6" s="237" t="s">
        <v>18</v>
      </c>
      <c r="L6" s="35">
        <v>0</v>
      </c>
      <c r="M6" s="36">
        <f>M5*(1-L6)</f>
        <v>0</v>
      </c>
      <c r="O6" s="24"/>
    </row>
    <row r="7" spans="2:13" ht="15">
      <c r="B7" s="5"/>
      <c r="C7" s="5"/>
      <c r="D7" s="5"/>
      <c r="E7" s="5"/>
      <c r="F7" s="6"/>
      <c r="G7" s="6"/>
      <c r="H7" s="7"/>
      <c r="I7" s="7"/>
      <c r="J7" s="9"/>
      <c r="K7" s="238" t="s">
        <v>97</v>
      </c>
      <c r="M7" s="36">
        <f>M6*20/100</f>
        <v>0</v>
      </c>
    </row>
    <row r="8" spans="2:13" ht="15.75">
      <c r="B8" s="5"/>
      <c r="C8" s="5"/>
      <c r="D8" s="5"/>
      <c r="E8" s="5"/>
      <c r="F8" s="6"/>
      <c r="G8" s="6"/>
      <c r="H8" s="7"/>
      <c r="I8" s="7"/>
      <c r="J8" s="10"/>
      <c r="K8" s="239" t="s">
        <v>99</v>
      </c>
      <c r="L8" s="25"/>
      <c r="M8" s="37">
        <f>M6+M7</f>
        <v>0</v>
      </c>
    </row>
    <row r="9" spans="1:15" s="11" customFormat="1" ht="15.75">
      <c r="A9" s="97"/>
      <c r="E9" s="241"/>
      <c r="J9" s="10"/>
      <c r="K9" s="84"/>
      <c r="L9" s="25"/>
      <c r="M9" s="128"/>
      <c r="O9" s="44"/>
    </row>
    <row r="10" spans="1:13" ht="16.5">
      <c r="A10" s="234" t="s">
        <v>209</v>
      </c>
      <c r="B10" s="11"/>
      <c r="C10" s="11"/>
      <c r="D10" s="11"/>
      <c r="E10" s="241"/>
      <c r="F10" s="11"/>
      <c r="G10" s="11"/>
      <c r="H10" s="11"/>
      <c r="I10" s="11"/>
      <c r="J10" s="11"/>
      <c r="K10" s="11"/>
      <c r="L10" s="11"/>
      <c r="M10" s="11"/>
    </row>
    <row r="11" spans="1:14" s="11" customFormat="1" ht="54.75" customHeight="1">
      <c r="A11" s="228" t="s">
        <v>206</v>
      </c>
      <c r="B11" s="92" t="s">
        <v>37</v>
      </c>
      <c r="C11" s="92" t="s">
        <v>39</v>
      </c>
      <c r="D11" s="91" t="s">
        <v>207</v>
      </c>
      <c r="E11" s="92" t="s">
        <v>11</v>
      </c>
      <c r="F11" s="92" t="s">
        <v>12</v>
      </c>
      <c r="G11" s="91" t="s">
        <v>168</v>
      </c>
      <c r="H11" s="92" t="s">
        <v>21</v>
      </c>
      <c r="I11" s="91" t="s">
        <v>40</v>
      </c>
      <c r="J11" s="92" t="s">
        <v>13</v>
      </c>
      <c r="K11" s="92" t="s">
        <v>14</v>
      </c>
      <c r="L11" s="230" t="s">
        <v>15</v>
      </c>
      <c r="M11" s="95" t="s">
        <v>16</v>
      </c>
      <c r="N11" s="13"/>
    </row>
    <row r="12" spans="1:14" s="11" customFormat="1" ht="46.5" customHeight="1">
      <c r="A12" s="233"/>
      <c r="B12" s="3" t="s">
        <v>1</v>
      </c>
      <c r="C12" s="3"/>
      <c r="D12" s="4" t="s">
        <v>210</v>
      </c>
      <c r="E12" s="12" t="s">
        <v>1</v>
      </c>
      <c r="F12" s="29"/>
      <c r="G12" s="29"/>
      <c r="H12" s="38"/>
      <c r="I12" s="43"/>
      <c r="J12" s="31"/>
      <c r="K12" s="4"/>
      <c r="L12" s="231"/>
      <c r="M12" s="32">
        <f>F12*G12*H12/1000*L12</f>
        <v>0</v>
      </c>
      <c r="N12" s="13"/>
    </row>
    <row r="13" spans="1:13" s="11" customFormat="1" ht="15.75">
      <c r="A13" s="18"/>
      <c r="E13" s="241"/>
      <c r="F13" s="6"/>
      <c r="G13" s="6"/>
      <c r="J13" s="5"/>
      <c r="K13" s="236" t="s">
        <v>17</v>
      </c>
      <c r="L13" s="33"/>
      <c r="M13" s="45">
        <f>M12</f>
        <v>0</v>
      </c>
    </row>
    <row r="14" spans="1:13" s="11" customFormat="1" ht="15">
      <c r="A14" s="97"/>
      <c r="E14" s="241"/>
      <c r="J14" s="9"/>
      <c r="K14" s="237" t="s">
        <v>18</v>
      </c>
      <c r="L14" s="35">
        <v>0</v>
      </c>
      <c r="M14" s="39">
        <f>M13*(1-L14)</f>
        <v>0</v>
      </c>
    </row>
    <row r="15" spans="2:13" ht="31.5">
      <c r="B15" s="11"/>
      <c r="C15" s="11"/>
      <c r="D15" s="11"/>
      <c r="E15" s="241"/>
      <c r="F15" s="11"/>
      <c r="G15" s="11"/>
      <c r="H15" s="11"/>
      <c r="I15" s="11"/>
      <c r="J15" s="10"/>
      <c r="K15" s="239" t="s">
        <v>211</v>
      </c>
      <c r="L15" s="25"/>
      <c r="M15" s="39">
        <f>M14</f>
        <v>0</v>
      </c>
    </row>
    <row r="16" spans="1:15" s="11" customFormat="1" ht="15.75">
      <c r="A16" s="97"/>
      <c r="E16" s="241"/>
      <c r="J16" s="10"/>
      <c r="K16" s="84"/>
      <c r="L16" s="25"/>
      <c r="M16" s="128"/>
      <c r="O16" s="44"/>
    </row>
    <row r="17" spans="1:13" ht="16.5">
      <c r="A17" s="234" t="s">
        <v>212</v>
      </c>
      <c r="B17" s="11"/>
      <c r="C17" s="11"/>
      <c r="D17" s="11"/>
      <c r="E17" s="241"/>
      <c r="F17" s="11"/>
      <c r="G17" s="11"/>
      <c r="H17" s="11"/>
      <c r="I17" s="11"/>
      <c r="J17" s="11"/>
      <c r="K17" s="11"/>
      <c r="L17" s="11"/>
      <c r="M17" s="11"/>
    </row>
    <row r="18" spans="1:14" s="11" customFormat="1" ht="48.75" customHeight="1">
      <c r="A18" s="228" t="s">
        <v>206</v>
      </c>
      <c r="B18" s="92" t="s">
        <v>37</v>
      </c>
      <c r="C18" s="92" t="s">
        <v>39</v>
      </c>
      <c r="D18" s="91" t="s">
        <v>207</v>
      </c>
      <c r="E18" s="226" t="s">
        <v>11</v>
      </c>
      <c r="F18" s="227" t="s">
        <v>213</v>
      </c>
      <c r="G18" s="91" t="s">
        <v>168</v>
      </c>
      <c r="H18" s="361" t="s">
        <v>13</v>
      </c>
      <c r="I18" s="362"/>
      <c r="J18" s="363"/>
      <c r="K18" s="357" t="s">
        <v>131</v>
      </c>
      <c r="L18" s="358"/>
      <c r="M18" s="95" t="s">
        <v>16</v>
      </c>
      <c r="N18" s="13"/>
    </row>
    <row r="19" spans="1:14" s="11" customFormat="1" ht="31.5" customHeight="1">
      <c r="A19" s="233"/>
      <c r="B19" s="3" t="s">
        <v>1</v>
      </c>
      <c r="C19" s="3"/>
      <c r="D19" s="4" t="s">
        <v>210</v>
      </c>
      <c r="E19" s="12" t="s">
        <v>1</v>
      </c>
      <c r="F19" s="240"/>
      <c r="G19" s="29"/>
      <c r="H19" s="364"/>
      <c r="I19" s="365"/>
      <c r="J19" s="366"/>
      <c r="K19" s="359"/>
      <c r="L19" s="360"/>
      <c r="M19" s="41">
        <f>F19*K19</f>
        <v>0</v>
      </c>
      <c r="N19" s="13"/>
    </row>
    <row r="20" spans="1:13" s="11" customFormat="1" ht="15.75">
      <c r="A20" s="18"/>
      <c r="E20" s="241"/>
      <c r="F20" s="6"/>
      <c r="G20" s="6"/>
      <c r="J20" s="5"/>
      <c r="K20" s="236" t="s">
        <v>17</v>
      </c>
      <c r="L20" s="33"/>
      <c r="M20" s="42">
        <f>SUM(M19:M19)</f>
        <v>0</v>
      </c>
    </row>
    <row r="21" spans="1:13" s="11" customFormat="1" ht="15">
      <c r="A21" s="97"/>
      <c r="E21" s="241"/>
      <c r="J21" s="9"/>
      <c r="K21" s="237" t="s">
        <v>18</v>
      </c>
      <c r="L21" s="35">
        <v>0</v>
      </c>
      <c r="M21" s="39">
        <f>M20*(1-L21)</f>
        <v>0</v>
      </c>
    </row>
    <row r="22" spans="1:15" s="11" customFormat="1" ht="31.5">
      <c r="A22" s="97"/>
      <c r="E22" s="241"/>
      <c r="J22" s="10"/>
      <c r="K22" s="239" t="s">
        <v>211</v>
      </c>
      <c r="L22" s="25"/>
      <c r="M22" s="39">
        <f>M21</f>
        <v>0</v>
      </c>
      <c r="O22" s="44"/>
    </row>
    <row r="23" spans="1:15" s="11" customFormat="1" ht="15.75">
      <c r="A23" s="97"/>
      <c r="E23" s="241"/>
      <c r="J23" s="10"/>
      <c r="K23" s="84"/>
      <c r="L23" s="25"/>
      <c r="M23" s="128"/>
      <c r="O23" s="44"/>
    </row>
    <row r="24" ht="15"/>
    <row r="25" spans="1:13" ht="63" customHeight="1">
      <c r="A25" s="356" t="s">
        <v>22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</row>
    <row r="26" ht="43.5" customHeight="1">
      <c r="A26" s="25" t="s">
        <v>25</v>
      </c>
    </row>
    <row r="27" ht="15">
      <c r="A27" s="13"/>
    </row>
    <row r="28" spans="1:12" ht="15">
      <c r="A28" s="24"/>
      <c r="B28" s="24"/>
      <c r="C28" s="24"/>
      <c r="D28" s="24"/>
      <c r="E28" s="242"/>
      <c r="F28" s="24"/>
      <c r="G28" s="24"/>
      <c r="H28" s="24"/>
      <c r="I28" s="24"/>
      <c r="J28" s="24"/>
      <c r="K28" s="24"/>
      <c r="L28" s="24"/>
    </row>
    <row r="29" spans="1:12" ht="15.75">
      <c r="A29" s="25" t="s">
        <v>23</v>
      </c>
      <c r="L29" s="24"/>
    </row>
    <row r="30" spans="1:12" ht="15">
      <c r="A30" s="26"/>
      <c r="L30" s="24"/>
    </row>
    <row r="31" spans="1:12" ht="15">
      <c r="A31" s="13"/>
      <c r="L31" s="24"/>
    </row>
    <row r="32" spans="1:12" ht="15">
      <c r="A32" s="13"/>
      <c r="G32" s="24"/>
      <c r="H32" s="24"/>
      <c r="I32" s="24"/>
      <c r="J32" s="24"/>
      <c r="K32" s="24"/>
      <c r="L32" s="24"/>
    </row>
    <row r="33" spans="1:12" ht="15">
      <c r="A33" s="355"/>
      <c r="B33" s="355"/>
      <c r="C33" s="355"/>
      <c r="G33" s="24"/>
      <c r="H33" s="24"/>
      <c r="I33" s="24"/>
      <c r="J33" s="24"/>
      <c r="K33" s="24"/>
      <c r="L33" s="24"/>
    </row>
    <row r="34" spans="1:11" ht="15">
      <c r="A34" s="13" t="s">
        <v>33</v>
      </c>
      <c r="B34" s="27"/>
      <c r="G34" s="24"/>
      <c r="H34" s="24"/>
      <c r="I34" s="24"/>
      <c r="J34" s="24"/>
      <c r="K34" s="24"/>
    </row>
    <row r="35" spans="2:12" ht="25.5" customHeight="1">
      <c r="B35" s="354" t="s">
        <v>24</v>
      </c>
      <c r="C35" s="354"/>
      <c r="D35" s="354"/>
      <c r="E35" s="241"/>
      <c r="F35" s="11"/>
      <c r="G35" s="11"/>
      <c r="H35" s="28"/>
      <c r="I35" s="28"/>
      <c r="J35" s="28"/>
      <c r="K35" s="28"/>
      <c r="L35" s="28"/>
    </row>
    <row r="36" spans="2:12" ht="15">
      <c r="B36" s="11"/>
      <c r="C36" s="11"/>
      <c r="D36" s="11"/>
      <c r="E36" s="241"/>
      <c r="F36" s="11"/>
      <c r="G36" s="11"/>
      <c r="H36" s="28"/>
      <c r="I36" s="28"/>
      <c r="J36" s="28"/>
      <c r="K36" s="28"/>
      <c r="L36" s="28"/>
    </row>
  </sheetData>
  <sheetProtection/>
  <mergeCells count="8">
    <mergeCell ref="B1:L1"/>
    <mergeCell ref="B35:D35"/>
    <mergeCell ref="A33:C33"/>
    <mergeCell ref="A25:M25"/>
    <mergeCell ref="K18:L18"/>
    <mergeCell ref="K19:L19"/>
    <mergeCell ref="H18:J18"/>
    <mergeCell ref="H19:J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6"/>
  <sheetViews>
    <sheetView zoomScale="70" zoomScaleNormal="70" zoomScalePageLayoutView="0" workbookViewId="0" topLeftCell="A10">
      <selection activeCell="F17" sqref="F17"/>
    </sheetView>
  </sheetViews>
  <sheetFormatPr defaultColWidth="9.00390625" defaultRowHeight="12.75"/>
  <cols>
    <col min="1" max="1" width="25.875" style="0" customWidth="1"/>
    <col min="2" max="2" width="24.125" style="0" customWidth="1"/>
    <col min="3" max="3" width="20.75390625" style="0" customWidth="1"/>
    <col min="4" max="4" width="25.375" style="0" customWidth="1"/>
    <col min="5" max="5" width="22.25390625" style="0" customWidth="1"/>
    <col min="6" max="7" width="21.875" style="0" customWidth="1"/>
    <col min="8" max="8" width="22.875" style="0" customWidth="1"/>
    <col min="9" max="9" width="27.375" style="0" customWidth="1"/>
    <col min="10" max="10" width="27.625" style="0" customWidth="1"/>
    <col min="11" max="11" width="24.875" style="0" customWidth="1"/>
  </cols>
  <sheetData>
    <row r="1" spans="1:11" ht="1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>
      <c r="A2" s="369" t="s">
        <v>170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12.7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5">
      <c r="A5" s="177"/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60.75" customHeight="1">
      <c r="A6" s="370" t="s">
        <v>171</v>
      </c>
      <c r="B6" s="175" t="s">
        <v>37</v>
      </c>
      <c r="C6" s="175" t="s">
        <v>39</v>
      </c>
      <c r="D6" s="175" t="s">
        <v>172</v>
      </c>
      <c r="E6" s="175" t="s">
        <v>3</v>
      </c>
      <c r="F6" s="175" t="s">
        <v>173</v>
      </c>
      <c r="G6" s="175" t="s">
        <v>174</v>
      </c>
      <c r="H6" s="175" t="s">
        <v>175</v>
      </c>
      <c r="I6" s="175" t="s">
        <v>176</v>
      </c>
      <c r="J6" s="178" t="s">
        <v>177</v>
      </c>
      <c r="K6" s="175" t="s">
        <v>178</v>
      </c>
    </row>
    <row r="7" spans="1:11" ht="78" customHeight="1">
      <c r="A7" s="371"/>
      <c r="B7" s="179"/>
      <c r="C7" s="179"/>
      <c r="D7" s="180" t="s">
        <v>179</v>
      </c>
      <c r="E7" s="181" t="s">
        <v>180</v>
      </c>
      <c r="F7" s="182" t="s">
        <v>181</v>
      </c>
      <c r="G7" s="182"/>
      <c r="H7" s="183"/>
      <c r="I7" s="184"/>
      <c r="J7" s="185">
        <f>40*250</f>
        <v>10000</v>
      </c>
      <c r="K7" s="186">
        <f>I7*J7/1000</f>
        <v>0</v>
      </c>
    </row>
    <row r="8" spans="1:11" ht="17.25" customHeight="1">
      <c r="A8" s="187"/>
      <c r="B8" s="188"/>
      <c r="C8" s="189"/>
      <c r="D8" s="187"/>
      <c r="E8" s="187"/>
      <c r="F8" s="187"/>
      <c r="G8" s="187"/>
      <c r="H8" s="190"/>
      <c r="I8" s="372" t="s">
        <v>17</v>
      </c>
      <c r="J8" s="372"/>
      <c r="K8" s="34">
        <f>SUM(K7:K7)</f>
        <v>0</v>
      </c>
    </row>
    <row r="9" spans="1:11" ht="17.25" customHeight="1">
      <c r="A9" s="373"/>
      <c r="B9" s="373"/>
      <c r="C9" s="373"/>
      <c r="D9" s="373"/>
      <c r="E9" s="373"/>
      <c r="F9" s="373"/>
      <c r="G9" s="187"/>
      <c r="H9" s="190"/>
      <c r="I9" s="374" t="s">
        <v>97</v>
      </c>
      <c r="J9" s="374"/>
      <c r="K9" s="39">
        <f>K8*20/100</f>
        <v>0</v>
      </c>
    </row>
    <row r="10" spans="1:11" ht="15.75" customHeight="1">
      <c r="A10" s="373"/>
      <c r="B10" s="373"/>
      <c r="C10" s="373"/>
      <c r="D10" s="373"/>
      <c r="E10" s="373"/>
      <c r="F10" s="373"/>
      <c r="G10" s="187"/>
      <c r="H10" s="190"/>
      <c r="I10" s="84" t="s">
        <v>19</v>
      </c>
      <c r="J10" s="84"/>
      <c r="K10" s="40">
        <f>K8+K9</f>
        <v>0</v>
      </c>
    </row>
    <row r="11" spans="1:11" ht="15.75">
      <c r="A11" s="187"/>
      <c r="B11" s="187"/>
      <c r="C11" s="187"/>
      <c r="D11" s="187"/>
      <c r="E11" s="187"/>
      <c r="F11" s="187"/>
      <c r="G11" s="187"/>
      <c r="H11" s="190"/>
      <c r="I11" s="191"/>
      <c r="J11" s="192"/>
      <c r="K11" s="193"/>
    </row>
    <row r="12" spans="1:11" ht="15.75">
      <c r="A12" s="187"/>
      <c r="B12" s="187"/>
      <c r="C12" s="187"/>
      <c r="D12" s="187"/>
      <c r="E12" s="187"/>
      <c r="F12" s="187"/>
      <c r="G12" s="187"/>
      <c r="H12" s="190"/>
      <c r="I12" s="191"/>
      <c r="J12" s="192"/>
      <c r="K12" s="193"/>
    </row>
    <row r="13" spans="1:11" ht="15">
      <c r="A13" s="187"/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1" ht="15">
      <c r="A14" s="187"/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15.75">
      <c r="A15" s="177"/>
      <c r="B15" s="176"/>
      <c r="C15" s="176"/>
      <c r="D15" s="176"/>
      <c r="E15" s="176"/>
      <c r="F15" s="176"/>
      <c r="G15" s="176"/>
      <c r="H15" s="176"/>
      <c r="I15" s="191"/>
      <c r="J15" s="192"/>
      <c r="K15" s="193"/>
    </row>
    <row r="16" spans="1:11" ht="20.25">
      <c r="A16" s="375"/>
      <c r="B16" s="375"/>
      <c r="C16" s="375"/>
      <c r="D16" s="375"/>
      <c r="E16" s="375"/>
      <c r="F16" s="375"/>
      <c r="G16" s="194"/>
      <c r="H16" s="176"/>
      <c r="I16" s="191"/>
      <c r="J16" s="192"/>
      <c r="K16" s="193"/>
    </row>
    <row r="17" spans="1:11" ht="20.25">
      <c r="A17" s="194"/>
      <c r="B17" s="194"/>
      <c r="C17" s="194"/>
      <c r="D17" s="194"/>
      <c r="E17" s="194"/>
      <c r="F17" s="194"/>
      <c r="G17" s="194"/>
      <c r="H17" s="176"/>
      <c r="I17" s="191"/>
      <c r="J17" s="192"/>
      <c r="K17" s="193"/>
    </row>
    <row r="18" spans="1:11" ht="20.25">
      <c r="A18" s="194"/>
      <c r="B18" s="194"/>
      <c r="C18" s="194"/>
      <c r="D18" s="194"/>
      <c r="E18" s="194"/>
      <c r="F18" s="194"/>
      <c r="G18" s="194"/>
      <c r="H18" s="176"/>
      <c r="I18" s="191"/>
      <c r="J18" s="192"/>
      <c r="K18" s="193"/>
    </row>
    <row r="19" spans="1:11" ht="1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ht="1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ht="20.25">
      <c r="A21" s="367" t="s">
        <v>182</v>
      </c>
      <c r="B21" s="367"/>
      <c r="C21" s="367"/>
      <c r="D21" s="367"/>
      <c r="E21" s="367"/>
      <c r="F21" s="367"/>
      <c r="G21" s="367"/>
      <c r="H21" s="367"/>
      <c r="I21" s="367"/>
      <c r="J21" s="176"/>
      <c r="K21" s="176"/>
    </row>
    <row r="22" spans="1:11" ht="15" customHeight="1">
      <c r="A22" s="195"/>
      <c r="B22" s="196"/>
      <c r="C22" s="196"/>
      <c r="D22" s="196"/>
      <c r="E22" s="196"/>
      <c r="F22" s="196"/>
      <c r="G22" s="196"/>
      <c r="H22" s="196"/>
      <c r="I22" s="196"/>
      <c r="J22" s="176"/>
      <c r="K22" s="176"/>
    </row>
    <row r="23" spans="1:11" ht="43.5" customHeight="1">
      <c r="A23" s="368" t="s">
        <v>183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</row>
    <row r="24" spans="1:11" ht="36.75" customHeight="1">
      <c r="A24" s="368" t="s">
        <v>184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</row>
    <row r="25" spans="1:11" ht="81.75" customHeight="1">
      <c r="A25" s="368" t="s">
        <v>185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</row>
    <row r="26" spans="1:11" ht="20.2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</row>
    <row r="27" spans="1:11" ht="20.25">
      <c r="A27" s="198" t="s">
        <v>186</v>
      </c>
      <c r="B27" s="198"/>
      <c r="C27" s="198"/>
      <c r="D27" s="198"/>
      <c r="E27" s="198"/>
      <c r="F27" s="198"/>
      <c r="G27" s="198"/>
      <c r="H27" s="198"/>
      <c r="I27" s="198"/>
      <c r="J27" s="176"/>
      <c r="K27" s="176"/>
    </row>
    <row r="28" spans="1:11" ht="20.25">
      <c r="A28" s="198"/>
      <c r="B28" s="198"/>
      <c r="C28" s="198"/>
      <c r="D28" s="198"/>
      <c r="E28" s="198"/>
      <c r="F28" s="198"/>
      <c r="G28" s="198"/>
      <c r="H28" s="198"/>
      <c r="I28" s="198"/>
      <c r="J28" s="176"/>
      <c r="K28" s="176"/>
    </row>
    <row r="29" spans="1:11" ht="20.25">
      <c r="A29" s="199" t="s">
        <v>23</v>
      </c>
      <c r="B29" s="198"/>
      <c r="C29" s="198"/>
      <c r="D29" s="198"/>
      <c r="E29" s="198"/>
      <c r="F29" s="198"/>
      <c r="G29" s="198"/>
      <c r="H29" s="198"/>
      <c r="I29" s="198"/>
      <c r="J29" s="176"/>
      <c r="K29" s="176"/>
    </row>
    <row r="30" spans="1:11" ht="20.25">
      <c r="A30" s="200"/>
      <c r="B30" s="198"/>
      <c r="C30" s="198"/>
      <c r="D30" s="198"/>
      <c r="E30" s="198"/>
      <c r="F30" s="198"/>
      <c r="G30" s="198"/>
      <c r="H30" s="198"/>
      <c r="I30" s="198"/>
      <c r="J30" s="176"/>
      <c r="K30" s="176"/>
    </row>
    <row r="31" spans="1:11" ht="20.25">
      <c r="A31" s="198"/>
      <c r="B31" s="198"/>
      <c r="C31" s="198"/>
      <c r="D31" s="198"/>
      <c r="E31" s="198"/>
      <c r="F31" s="198"/>
      <c r="G31" s="198"/>
      <c r="H31" s="198"/>
      <c r="I31" s="198"/>
      <c r="J31" s="176"/>
      <c r="K31" s="176"/>
    </row>
    <row r="32" spans="1:11" ht="20.25">
      <c r="A32" s="198"/>
      <c r="B32" s="198"/>
      <c r="C32" s="198"/>
      <c r="D32" s="198"/>
      <c r="E32" s="198"/>
      <c r="F32" s="198"/>
      <c r="G32" s="198"/>
      <c r="H32" s="198"/>
      <c r="I32" s="176"/>
      <c r="J32" s="176"/>
      <c r="K32" s="176"/>
    </row>
    <row r="33" spans="1:11" ht="20.25">
      <c r="A33" s="201"/>
      <c r="B33" s="201"/>
      <c r="C33" s="202"/>
      <c r="D33" s="198"/>
      <c r="E33" s="198"/>
      <c r="F33" s="198"/>
      <c r="G33" s="198"/>
      <c r="H33" s="203"/>
      <c r="I33" s="198"/>
      <c r="J33" s="176"/>
      <c r="K33" s="176"/>
    </row>
    <row r="34" spans="1:11" ht="20.25">
      <c r="A34" s="198" t="s">
        <v>187</v>
      </c>
      <c r="B34" s="198"/>
      <c r="C34" s="198"/>
      <c r="D34" s="198"/>
      <c r="E34" s="198"/>
      <c r="F34" s="198"/>
      <c r="G34" s="198"/>
      <c r="H34" s="198" t="s">
        <v>188</v>
      </c>
      <c r="I34" s="198" t="s">
        <v>24</v>
      </c>
      <c r="J34" s="176"/>
      <c r="K34" s="176"/>
    </row>
    <row r="35" spans="1:11" ht="20.25">
      <c r="A35" s="198"/>
      <c r="B35" s="198"/>
      <c r="C35" s="198"/>
      <c r="D35" s="198"/>
      <c r="E35" s="198"/>
      <c r="F35" s="198"/>
      <c r="G35" s="198"/>
      <c r="H35" s="198"/>
      <c r="I35" s="198"/>
      <c r="J35" s="176"/>
      <c r="K35" s="176"/>
    </row>
    <row r="36" spans="1:11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</sheetData>
  <sheetProtection/>
  <mergeCells count="10">
    <mergeCell ref="A21:I21"/>
    <mergeCell ref="A23:K23"/>
    <mergeCell ref="A24:K24"/>
    <mergeCell ref="A25:K25"/>
    <mergeCell ref="A2:K3"/>
    <mergeCell ref="A6:A7"/>
    <mergeCell ref="I8:J8"/>
    <mergeCell ref="A9:F10"/>
    <mergeCell ref="I9:J9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EShanko</dc:creator>
  <cp:keywords/>
  <dc:description/>
  <cp:lastModifiedBy>Администратор</cp:lastModifiedBy>
  <cp:lastPrinted>2015-08-14T08:04:48Z</cp:lastPrinted>
  <dcterms:created xsi:type="dcterms:W3CDTF">2006-08-03T14:04:47Z</dcterms:created>
  <dcterms:modified xsi:type="dcterms:W3CDTF">2015-10-10T19:42:32Z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